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3"/>
  </bookViews>
  <sheets>
    <sheet name="Hướng dẫn" sheetId="1" state="visible" r:id="rId3"/>
    <sheet name="Quyền bầu" sheetId="2" state="visible" r:id="rId4"/>
    <sheet name="Kiểm tra phiếu" sheetId="3" state="visible" r:id="rId5"/>
    <sheet name="Kết quả bầu" sheetId="4" state="visible" r:id="rId6"/>
    <sheet name="Ngưỡng có ghế"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<sst xmlns="http://schemas.openxmlformats.org/spreadsheetml/2006/main" count="64" uniqueCount="62">
  <si>
    <t xml:space="preserve">Công cụ tính bầu dồn phiếu – bầu thành viên HĐQT, BKS</t>
  </si>
  <si>
    <t xml:space="preserve">Căn cứ: khoản 3 Điều 148 Luật Doanh nghiệp 2020 – trừ trường hợp Điều lệ công ty có quy định khác.</t>
  </si>
  <si>
    <t xml:space="preserve">Sheet 'Quyền bầu': tính tổng số phiếu bầu của từng cổ đông = số cổ phần có quyền biểu quyết × số thành viên được bầu.</t>
  </si>
  <si>
    <t xml:space="preserve">Sheet 'Kiểm tra phiếu': nhập phân bổ phiếu của một cổ đông cho các ứng viên, file báo hợp lệ hay vượt quyền.</t>
  </si>
  <si>
    <t xml:space="preserve">Sheet 'Kết quả bầu': nhập tổng số phiếu của từng ứng viên, file xếp hạng, xác định trúng cử và cảnh báo trường hợp bằng phiếu ở ghế cuối.</t>
  </si>
  <si>
    <t xml:space="preserve">Sheet 'Ngưỡng có ghế': số cổ phần tối thiểu để chắc chắn có k ghế khi dồn phiếu (phép tính toán học, không phải quy định pháp luật).</t>
  </si>
  <si>
    <t xml:space="preserve">Ô vàng chữ xanh là ô nhập. Số liệu và tên đang có chỉ để minh họa.</t>
  </si>
  <si>
    <t xml:space="preserve">Nguồn: bài viết 'Bầu dồn phiếu là gì? Cách tính và ví dụ' – uvote.vn. Tài liệu tham khảo, không thay thế quy chế bầu cử của công ty.</t>
  </si>
  <si>
    <t xml:space="preserve">Quyền bầu của từng cổ đông</t>
  </si>
  <si>
    <t xml:space="preserve">Số thành viên HĐQT được bầu</t>
  </si>
  <si>
    <t xml:space="preserve">Số thành viên BKS được bầu</t>
  </si>
  <si>
    <t xml:space="preserve">Mã cổ đông</t>
  </si>
  <si>
    <t xml:space="preserve">Cổ phần sở hữu</t>
  </si>
  <si>
    <t xml:space="preserve">Cổ phần nhận ủy quyền</t>
  </si>
  <si>
    <t xml:space="preserve">Tổng cổ phần biểu quyết</t>
  </si>
  <si>
    <t xml:space="preserve">Quyền bầu HĐQT (phiếu)</t>
  </si>
  <si>
    <t xml:space="preserve">Quyền bầu BKS (phiếu)</t>
  </si>
  <si>
    <t xml:space="preserve">CD0001</t>
  </si>
  <si>
    <t xml:space="preserve">CD0002</t>
  </si>
  <si>
    <t xml:space="preserve">CD0003</t>
  </si>
  <si>
    <t xml:space="preserve">CD0004</t>
  </si>
  <si>
    <t xml:space="preserve">CD0005</t>
  </si>
  <si>
    <t xml:space="preserve">Tổng</t>
  </si>
  <si>
    <t xml:space="preserve">Kiểm tra một phiếu bầu dồn phiếu</t>
  </si>
  <si>
    <t xml:space="preserve">Số cổ phần biểu quyết của cổ đông</t>
  </si>
  <si>
    <t xml:space="preserve">Số thành viên được bầu</t>
  </si>
  <si>
    <t xml:space="preserve">Tổng quyền bầu (phiếu)</t>
  </si>
  <si>
    <t xml:space="preserve">Ứng viên</t>
  </si>
  <si>
    <t xml:space="preserve">Số phiếu bầu cho ứng viên</t>
  </si>
  <si>
    <t xml:space="preserve">Ứng viên A</t>
  </si>
  <si>
    <t xml:space="preserve">Ứng viên B</t>
  </si>
  <si>
    <t xml:space="preserve">Ứng viên C</t>
  </si>
  <si>
    <t xml:space="preserve">Ứng viên D</t>
  </si>
  <si>
    <t xml:space="preserve">Ứng viên E</t>
  </si>
  <si>
    <t xml:space="preserve">Ứng viên F</t>
  </si>
  <si>
    <t xml:space="preserve">Ứng viên G</t>
  </si>
  <si>
    <t xml:space="preserve">Tổng số phiếu đã bầu</t>
  </si>
  <si>
    <t xml:space="preserve">Số phiếu chưa sử dụng</t>
  </si>
  <si>
    <t xml:space="preserve">Kết luận</t>
  </si>
  <si>
    <t xml:space="preserve">Kết quả bầu dồn phiếu</t>
  </si>
  <si>
    <t xml:space="preserve">Tổng cổ phần biểu quyết của cổ đông dự họp</t>
  </si>
  <si>
    <t xml:space="preserve">Ngưỡng phụ (không sửa)</t>
  </si>
  <si>
    <t xml:space="preserve">Số phiếu của ghế cuối</t>
  </si>
  <si>
    <t xml:space="preserve">Tổng quyền bầu của đại hội (phiếu)</t>
  </si>
  <si>
    <t xml:space="preserve">Số phiếu bầu</t>
  </si>
  <si>
    <t xml:space="preserve">Tỷ lệ trên tổng quyền bầu</t>
  </si>
  <si>
    <t xml:space="preserve">Xếp hạng</t>
  </si>
  <si>
    <t xml:space="preserve">Kết quả</t>
  </si>
  <si>
    <t xml:space="preserve">Nguyễn Văn A</t>
  </si>
  <si>
    <t xml:space="preserve">Trần Thị B</t>
  </si>
  <si>
    <t xml:space="preserve">Lê Văn C</t>
  </si>
  <si>
    <t xml:space="preserve">Phạm Thị D</t>
  </si>
  <si>
    <t xml:space="preserve">Tổng số phiếu bầu ghi nhận</t>
  </si>
  <si>
    <t xml:space="preserve">Chênh lệch so với tổng quyền bầu (phiếu chưa dùng / không hợp lệ)</t>
  </si>
  <si>
    <t xml:space="preserve">Kiểm tra</t>
  </si>
  <si>
    <t xml:space="preserve">Số cổ phần tối thiểu để chắc chắn có k ghế khi dồn phiếu</t>
  </si>
  <si>
    <t xml:space="preserve">S – Tổng cổ phần biểu quyết của cổ đông dự họp</t>
  </si>
  <si>
    <t xml:space="preserve">N – Số thành viên được bầu</t>
  </si>
  <si>
    <t xml:space="preserve">k – Số ghế muốn có</t>
  </si>
  <si>
    <t xml:space="preserve">Số cổ phần tối thiểu = ⌊S × k / (N + 1)⌋ + 1</t>
  </si>
  <si>
    <t xml:space="preserve">Tỷ lệ trên S</t>
  </si>
  <si>
    <t xml:space="preserve">Giả định: mọi cổ đông dự họp đều sử dụng hết quyền bầu và nhóm cổ đông dồn phiếu tối ưu cho ứng viên của mình. Đây là phép tính toán học, không phải quy định pháp luật.</t>
  </si>
</sst>
</file>

<file path=xl/styles.xml><?xml version="1.0" encoding="utf-8"?>
<styleSheet xmlns="http://schemas.openxmlformats.org/spreadsheetml/2006/main">
  <numFmts count="4">
    <numFmt numFmtId="164" formatCode="General"/>
    <numFmt numFmtId="165" formatCode="#,##0;\(#,##0\);\-"/>
    <numFmt numFmtId="166" formatCode="0.00%"/>
    <numFmt numFmtId="167" formatCode="General"/>
  </numFmts>
  <fonts count="11">
    <font>
      <sz val="11"/>
      <color theme="1"/>
      <name val="Calibri"/>
      <family val="2"/>
      <charset val="1"/>
    </font>
    <font>
      <sz val="10"/>
      <name val="Arial"/>
      <family val="0"/>
    </font>
    <font>
      <sz val="10"/>
      <name val="Arial"/>
      <family val="0"/>
    </font>
    <font>
      <sz val="10"/>
      <name val="Arial"/>
      <family val="0"/>
    </font>
    <font>
      <b val="true"/>
      <sz val="13"/>
      <name val="Arial"/>
      <family val="0"/>
      <charset val="1"/>
    </font>
    <font>
      <sz val="10"/>
      <name val="Arial"/>
      <family val="0"/>
      <charset val="1"/>
    </font>
    <font>
      <b val="true"/>
      <sz val="13"/>
      <color rgb="FF1F3864"/>
      <name val="Arial"/>
      <family val="0"/>
      <charset val="1"/>
    </font>
    <font>
      <sz val="10"/>
      <color rgb="FF0000FF"/>
      <name val="Arial"/>
      <family val="0"/>
      <charset val="1"/>
    </font>
    <font>
      <b val="true"/>
      <sz val="10"/>
      <color rgb="FFFFFFFF"/>
      <name val="Arial"/>
      <family val="0"/>
      <charset val="1"/>
    </font>
    <font>
      <b val="true"/>
      <sz val="10"/>
      <name val="Arial"/>
      <family val="0"/>
      <charset val="1"/>
    </font>
    <font>
      <i val="true"/>
      <sz val="9"/>
      <name val="Arial"/>
      <family val="0"/>
      <charset val="1"/>
    </font>
  </fonts>
  <fills count="5">
    <fill>
      <patternFill patternType="none"/>
    </fill>
    <fill>
      <patternFill patternType="gray125"/>
    </fill>
    <fill>
      <patternFill patternType="solid">
        <fgColor rgb="FFFFF2CC"/>
        <bgColor rgb="FFFCE4D6"/>
      </patternFill>
    </fill>
    <fill>
      <patternFill patternType="solid">
        <fgColor rgb="FF1F3864"/>
        <bgColor rgb="FF333333"/>
      </patternFill>
    </fill>
    <fill>
      <patternFill patternType="solid">
        <fgColor rgb="FFE7ECF4"/>
        <bgColor rgb="FFFCE4D6"/>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general" vertical="center" textRotation="0" wrapText="true" indent="0" shrinkToFit="false"/>
      <protection locked="true" hidden="false"/>
    </xf>
    <xf numFmtId="164" fontId="7" fillId="2" borderId="1" xfId="0" applyFont="true" applyBorder="true" applyAlignment="true" applyProtection="false">
      <alignment horizontal="center" vertical="center" textRotation="0" wrapText="true" indent="0" shrinkToFit="false"/>
      <protection locked="true" hidden="false"/>
    </xf>
    <xf numFmtId="164" fontId="8" fillId="3" borderId="1" xfId="0" applyFont="true" applyBorder="true" applyAlignment="true" applyProtection="false">
      <alignment horizontal="center" vertical="center" textRotation="0" wrapText="true" indent="0" shrinkToFit="false"/>
      <protection locked="true" hidden="false"/>
    </xf>
    <xf numFmtId="164" fontId="7" fillId="2" borderId="1" xfId="0" applyFont="true" applyBorder="true" applyAlignment="true" applyProtection="false">
      <alignment horizontal="general" vertical="center" textRotation="0" wrapText="true" indent="0" shrinkToFit="false"/>
      <protection locked="true" hidden="false"/>
    </xf>
    <xf numFmtId="165" fontId="7" fillId="2" borderId="1" xfId="0" applyFont="true" applyBorder="true" applyAlignment="true" applyProtection="false">
      <alignment horizontal="general" vertical="center" textRotation="0" wrapText="true" indent="0" shrinkToFit="false"/>
      <protection locked="true" hidden="false"/>
    </xf>
    <xf numFmtId="165" fontId="5" fillId="0"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center" textRotation="0" wrapText="true" indent="0" shrinkToFit="false"/>
      <protection locked="true" hidden="false"/>
    </xf>
    <xf numFmtId="165" fontId="9" fillId="4" borderId="1" xfId="0" applyFont="true" applyBorder="true" applyAlignment="true" applyProtection="false">
      <alignment horizontal="general" vertical="center" textRotation="0" wrapText="true" indent="0" shrinkToFit="false"/>
      <protection locked="true" hidden="false"/>
    </xf>
    <xf numFmtId="165" fontId="9" fillId="0" borderId="1" xfId="0" applyFont="true" applyBorder="true" applyAlignment="true" applyProtection="false">
      <alignment horizontal="general" vertical="center" textRotation="0" wrapText="true" indent="0" shrinkToFit="false"/>
      <protection locked="true" hidden="false"/>
    </xf>
    <xf numFmtId="164" fontId="10" fillId="0" borderId="1" xfId="0" applyFont="true" applyBorder="true" applyAlignment="true" applyProtection="false">
      <alignment horizontal="general" vertical="center" textRotation="0" wrapText="true" indent="0" shrinkToFit="false"/>
      <protection locked="true" hidden="false"/>
    </xf>
    <xf numFmtId="166" fontId="5" fillId="0" borderId="1" xfId="0" applyFont="true" applyBorder="true" applyAlignment="true" applyProtection="false">
      <alignment horizontal="general" vertical="center" textRotation="0" wrapText="true" indent="0" shrinkToFit="false"/>
      <protection locked="true" hidden="false"/>
    </xf>
    <xf numFmtId="167" fontId="5" fillId="0" borderId="1" xfId="0" applyFont="true" applyBorder="true" applyAlignment="true" applyProtection="false">
      <alignment horizontal="center" vertical="center" textRotation="0" wrapText="true" indent="0" shrinkToFit="false"/>
      <protection locked="true" hidden="false"/>
    </xf>
    <xf numFmtId="164" fontId="1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bgColor rgb="FFF8CBAD"/>
        </patternFill>
      </fill>
    </dxf>
    <dxf>
      <fill>
        <patternFill>
          <bgColor rgb="FFFCE4D6"/>
        </patternFill>
      </fill>
    </dxf>
    <dxf>
      <fill>
        <patternFill>
          <bgColor rgb="FFC6EFCE"/>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E7ECF4"/>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FCE"/>
      <rgbColor rgb="FFFCE4D6"/>
      <rgbColor rgb="FF99CCFF"/>
      <rgbColor rgb="FFFF99CC"/>
      <rgbColor rgb="FFCC99FF"/>
      <rgbColor rgb="FFF8CBAD"/>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16.15"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2" t="s">
        <v>2</v>
      </c>
    </row>
    <row r="4" customFormat="false" ht="15" hidden="false" customHeight="false" outlineLevel="0" collapsed="false">
      <c r="A4" s="2" t="s">
        <v>3</v>
      </c>
    </row>
    <row r="5" customFormat="false" ht="15" hidden="false" customHeight="false" outlineLevel="0" collapsed="false">
      <c r="A5" s="2" t="s">
        <v>4</v>
      </c>
    </row>
    <row r="6" customFormat="false" ht="15" hidden="false" customHeight="false" outlineLevel="0" collapsed="false">
      <c r="A6" s="2" t="s">
        <v>5</v>
      </c>
    </row>
    <row r="7" customFormat="false" ht="15" hidden="false" customHeight="false" outlineLevel="0" collapsed="false">
      <c r="A7" s="2" t="s">
        <v>6</v>
      </c>
    </row>
    <row r="8" customFormat="false" ht="15" hidden="false" customHeight="false" outlineLevel="0" collapsed="false">
      <c r="A8" s="2"/>
    </row>
    <row r="9" customFormat="false" ht="15" hidden="false" customHeight="false" outlineLevel="0" collapsed="false">
      <c r="A9" s="2" t="s">
        <v>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6"/>
    <col collapsed="false" customWidth="true" hidden="false" outlineLevel="0" max="4" min="3" style="0" width="18"/>
    <col collapsed="false" customWidth="true" hidden="false" outlineLevel="0" max="6" min="5" style="0" width="20"/>
  </cols>
  <sheetData>
    <row r="1" customFormat="false" ht="16.15" hidden="false" customHeight="false" outlineLevel="0" collapsed="false">
      <c r="A1" s="3" t="s">
        <v>8</v>
      </c>
    </row>
    <row r="3" customFormat="false" ht="15" hidden="false" customHeight="false" outlineLevel="0" collapsed="false">
      <c r="A3" s="4" t="s">
        <v>9</v>
      </c>
      <c r="B3" s="5" t="n">
        <v>5</v>
      </c>
    </row>
    <row r="4" customFormat="false" ht="15" hidden="false" customHeight="false" outlineLevel="0" collapsed="false">
      <c r="A4" s="4" t="s">
        <v>10</v>
      </c>
      <c r="B4" s="5" t="n">
        <v>3</v>
      </c>
    </row>
    <row r="6" customFormat="false" ht="23.85" hidden="false" customHeight="false" outlineLevel="0" collapsed="false">
      <c r="A6" s="6" t="s">
        <v>11</v>
      </c>
      <c r="B6" s="6" t="s">
        <v>12</v>
      </c>
      <c r="C6" s="6" t="s">
        <v>13</v>
      </c>
      <c r="D6" s="6" t="s">
        <v>14</v>
      </c>
      <c r="E6" s="6" t="s">
        <v>15</v>
      </c>
      <c r="F6" s="6" t="s">
        <v>16</v>
      </c>
    </row>
    <row r="7" customFormat="false" ht="15" hidden="false" customHeight="false" outlineLevel="0" collapsed="false">
      <c r="A7" s="7" t="s">
        <v>17</v>
      </c>
      <c r="B7" s="8" t="n">
        <v>1000</v>
      </c>
      <c r="C7" s="8" t="n">
        <v>0</v>
      </c>
      <c r="D7" s="9" t="n">
        <f aca="false">IF(A7="","",N(B7)+N(C7))</f>
        <v>1000</v>
      </c>
      <c r="E7" s="9" t="n">
        <f aca="false">IF(A7="","",D7*$B$3)</f>
        <v>5000</v>
      </c>
      <c r="F7" s="9" t="n">
        <f aca="false">IF(A7="","",D7*$B$4)</f>
        <v>3000</v>
      </c>
    </row>
    <row r="8" customFormat="false" ht="15" hidden="false" customHeight="false" outlineLevel="0" collapsed="false">
      <c r="A8" s="7" t="s">
        <v>18</v>
      </c>
      <c r="B8" s="8" t="n">
        <v>25000</v>
      </c>
      <c r="C8" s="8" t="n">
        <v>4000</v>
      </c>
      <c r="D8" s="9" t="n">
        <f aca="false">IF(A8="","",N(B8)+N(C8))</f>
        <v>29000</v>
      </c>
      <c r="E8" s="9" t="n">
        <f aca="false">IF(A8="","",D8*$B$3)</f>
        <v>145000</v>
      </c>
      <c r="F8" s="9" t="n">
        <f aca="false">IF(A8="","",D8*$B$4)</f>
        <v>87000</v>
      </c>
    </row>
    <row r="9" customFormat="false" ht="15" hidden="false" customHeight="false" outlineLevel="0" collapsed="false">
      <c r="A9" s="7" t="s">
        <v>19</v>
      </c>
      <c r="B9" s="8" t="n">
        <v>150</v>
      </c>
      <c r="C9" s="8" t="n">
        <v>0</v>
      </c>
      <c r="D9" s="9" t="n">
        <f aca="false">IF(A9="","",N(B9)+N(C9))</f>
        <v>150</v>
      </c>
      <c r="E9" s="9" t="n">
        <f aca="false">IF(A9="","",D9*$B$3)</f>
        <v>750</v>
      </c>
      <c r="F9" s="9" t="n">
        <f aca="false">IF(A9="","",D9*$B$4)</f>
        <v>450</v>
      </c>
    </row>
    <row r="10" customFormat="false" ht="15" hidden="false" customHeight="false" outlineLevel="0" collapsed="false">
      <c r="A10" s="7" t="s">
        <v>20</v>
      </c>
      <c r="B10" s="8" t="n">
        <v>0</v>
      </c>
      <c r="C10" s="8" t="n">
        <v>12000</v>
      </c>
      <c r="D10" s="9" t="n">
        <f aca="false">IF(A10="","",N(B10)+N(C10))</f>
        <v>12000</v>
      </c>
      <c r="E10" s="9" t="n">
        <f aca="false">IF(A10="","",D10*$B$3)</f>
        <v>60000</v>
      </c>
      <c r="F10" s="9" t="n">
        <f aca="false">IF(A10="","",D10*$B$4)</f>
        <v>36000</v>
      </c>
    </row>
    <row r="11" customFormat="false" ht="15" hidden="false" customHeight="false" outlineLevel="0" collapsed="false">
      <c r="A11" s="7" t="s">
        <v>21</v>
      </c>
      <c r="B11" s="8" t="n">
        <v>300000</v>
      </c>
      <c r="C11" s="8" t="n">
        <v>0</v>
      </c>
      <c r="D11" s="9" t="n">
        <f aca="false">IF(A11="","",N(B11)+N(C11))</f>
        <v>300000</v>
      </c>
      <c r="E11" s="9" t="n">
        <f aca="false">IF(A11="","",D11*$B$3)</f>
        <v>1500000</v>
      </c>
      <c r="F11" s="9" t="n">
        <f aca="false">IF(A11="","",D11*$B$4)</f>
        <v>900000</v>
      </c>
    </row>
    <row r="12" customFormat="false" ht="15" hidden="false" customHeight="false" outlineLevel="0" collapsed="false">
      <c r="A12" s="7"/>
      <c r="B12" s="8"/>
      <c r="C12" s="8"/>
      <c r="D12" s="9" t="str">
        <f aca="false">IF(A12="","",N(B12)+N(C12))</f>
        <v/>
      </c>
      <c r="E12" s="9" t="str">
        <f aca="false">IF(A12="","",D12*$B$3)</f>
        <v/>
      </c>
      <c r="F12" s="9" t="str">
        <f aca="false">IF(A12="","",D12*$B$4)</f>
        <v/>
      </c>
    </row>
    <row r="13" customFormat="false" ht="15" hidden="false" customHeight="false" outlineLevel="0" collapsed="false">
      <c r="A13" s="7"/>
      <c r="B13" s="8"/>
      <c r="C13" s="8"/>
      <c r="D13" s="9" t="str">
        <f aca="false">IF(A13="","",N(B13)+N(C13))</f>
        <v/>
      </c>
      <c r="E13" s="9" t="str">
        <f aca="false">IF(A13="","",D13*$B$3)</f>
        <v/>
      </c>
      <c r="F13" s="9" t="str">
        <f aca="false">IF(A13="","",D13*$B$4)</f>
        <v/>
      </c>
    </row>
    <row r="14" customFormat="false" ht="15" hidden="false" customHeight="false" outlineLevel="0" collapsed="false">
      <c r="A14" s="7"/>
      <c r="B14" s="8"/>
      <c r="C14" s="8"/>
      <c r="D14" s="9" t="str">
        <f aca="false">IF(A14="","",N(B14)+N(C14))</f>
        <v/>
      </c>
      <c r="E14" s="9" t="str">
        <f aca="false">IF(A14="","",D14*$B$3)</f>
        <v/>
      </c>
      <c r="F14" s="9" t="str">
        <f aca="false">IF(A14="","",D14*$B$4)</f>
        <v/>
      </c>
    </row>
    <row r="15" customFormat="false" ht="15" hidden="false" customHeight="false" outlineLevel="0" collapsed="false">
      <c r="A15" s="7"/>
      <c r="B15" s="8"/>
      <c r="C15" s="8"/>
      <c r="D15" s="9" t="str">
        <f aca="false">IF(A15="","",N(B15)+N(C15))</f>
        <v/>
      </c>
      <c r="E15" s="9" t="str">
        <f aca="false">IF(A15="","",D15*$B$3)</f>
        <v/>
      </c>
      <c r="F15" s="9" t="str">
        <f aca="false">IF(A15="","",D15*$B$4)</f>
        <v/>
      </c>
    </row>
    <row r="16" customFormat="false" ht="15" hidden="false" customHeight="false" outlineLevel="0" collapsed="false">
      <c r="A16" s="7"/>
      <c r="B16" s="8"/>
      <c r="C16" s="8"/>
      <c r="D16" s="9" t="str">
        <f aca="false">IF(A16="","",N(B16)+N(C16))</f>
        <v/>
      </c>
      <c r="E16" s="9" t="str">
        <f aca="false">IF(A16="","",D16*$B$3)</f>
        <v/>
      </c>
      <c r="F16" s="9" t="str">
        <f aca="false">IF(A16="","",D16*$B$4)</f>
        <v/>
      </c>
    </row>
    <row r="17" customFormat="false" ht="15" hidden="false" customHeight="false" outlineLevel="0" collapsed="false">
      <c r="A17" s="7"/>
      <c r="B17" s="8"/>
      <c r="C17" s="8"/>
      <c r="D17" s="9" t="str">
        <f aca="false">IF(A17="","",N(B17)+N(C17))</f>
        <v/>
      </c>
      <c r="E17" s="9" t="str">
        <f aca="false">IF(A17="","",D17*$B$3)</f>
        <v/>
      </c>
      <c r="F17" s="9" t="str">
        <f aca="false">IF(A17="","",D17*$B$4)</f>
        <v/>
      </c>
    </row>
    <row r="18" customFormat="false" ht="15" hidden="false" customHeight="false" outlineLevel="0" collapsed="false">
      <c r="A18" s="7"/>
      <c r="B18" s="8"/>
      <c r="C18" s="8"/>
      <c r="D18" s="9" t="str">
        <f aca="false">IF(A18="","",N(B18)+N(C18))</f>
        <v/>
      </c>
      <c r="E18" s="9" t="str">
        <f aca="false">IF(A18="","",D18*$B$3)</f>
        <v/>
      </c>
      <c r="F18" s="9" t="str">
        <f aca="false">IF(A18="","",D18*$B$4)</f>
        <v/>
      </c>
    </row>
    <row r="19" customFormat="false" ht="15" hidden="false" customHeight="false" outlineLevel="0" collapsed="false">
      <c r="A19" s="7"/>
      <c r="B19" s="8"/>
      <c r="C19" s="8"/>
      <c r="D19" s="9" t="str">
        <f aca="false">IF(A19="","",N(B19)+N(C19))</f>
        <v/>
      </c>
      <c r="E19" s="9" t="str">
        <f aca="false">IF(A19="","",D19*$B$3)</f>
        <v/>
      </c>
      <c r="F19" s="9" t="str">
        <f aca="false">IF(A19="","",D19*$B$4)</f>
        <v/>
      </c>
    </row>
    <row r="20" customFormat="false" ht="15" hidden="false" customHeight="false" outlineLevel="0" collapsed="false">
      <c r="A20" s="7"/>
      <c r="B20" s="8"/>
      <c r="C20" s="8"/>
      <c r="D20" s="9" t="str">
        <f aca="false">IF(A20="","",N(B20)+N(C20))</f>
        <v/>
      </c>
      <c r="E20" s="9" t="str">
        <f aca="false">IF(A20="","",D20*$B$3)</f>
        <v/>
      </c>
      <c r="F20" s="9" t="str">
        <f aca="false">IF(A20="","",D20*$B$4)</f>
        <v/>
      </c>
    </row>
    <row r="21" customFormat="false" ht="15" hidden="false" customHeight="false" outlineLevel="0" collapsed="false">
      <c r="A21" s="7"/>
      <c r="B21" s="8"/>
      <c r="C21" s="8"/>
      <c r="D21" s="9" t="str">
        <f aca="false">IF(A21="","",N(B21)+N(C21))</f>
        <v/>
      </c>
      <c r="E21" s="9" t="str">
        <f aca="false">IF(A21="","",D21*$B$3)</f>
        <v/>
      </c>
      <c r="F21" s="9" t="str">
        <f aca="false">IF(A21="","",D21*$B$4)</f>
        <v/>
      </c>
    </row>
    <row r="22" customFormat="false" ht="15" hidden="false" customHeight="false" outlineLevel="0" collapsed="false">
      <c r="A22" s="7"/>
      <c r="B22" s="8"/>
      <c r="C22" s="8"/>
      <c r="D22" s="9" t="str">
        <f aca="false">IF(A22="","",N(B22)+N(C22))</f>
        <v/>
      </c>
      <c r="E22" s="9" t="str">
        <f aca="false">IF(A22="","",D22*$B$3)</f>
        <v/>
      </c>
      <c r="F22" s="9" t="str">
        <f aca="false">IF(A22="","",D22*$B$4)</f>
        <v/>
      </c>
    </row>
    <row r="23" customFormat="false" ht="15" hidden="false" customHeight="false" outlineLevel="0" collapsed="false">
      <c r="A23" s="7"/>
      <c r="B23" s="8"/>
      <c r="C23" s="8"/>
      <c r="D23" s="9" t="str">
        <f aca="false">IF(A23="","",N(B23)+N(C23))</f>
        <v/>
      </c>
      <c r="E23" s="9" t="str">
        <f aca="false">IF(A23="","",D23*$B$3)</f>
        <v/>
      </c>
      <c r="F23" s="9" t="str">
        <f aca="false">IF(A23="","",D23*$B$4)</f>
        <v/>
      </c>
    </row>
    <row r="24" customFormat="false" ht="15" hidden="false" customHeight="false" outlineLevel="0" collapsed="false">
      <c r="A24" s="7"/>
      <c r="B24" s="8"/>
      <c r="C24" s="8"/>
      <c r="D24" s="9" t="str">
        <f aca="false">IF(A24="","",N(B24)+N(C24))</f>
        <v/>
      </c>
      <c r="E24" s="9" t="str">
        <f aca="false">IF(A24="","",D24*$B$3)</f>
        <v/>
      </c>
      <c r="F24" s="9" t="str">
        <f aca="false">IF(A24="","",D24*$B$4)</f>
        <v/>
      </c>
    </row>
    <row r="25" customFormat="false" ht="15" hidden="false" customHeight="false" outlineLevel="0" collapsed="false">
      <c r="A25" s="7"/>
      <c r="B25" s="8"/>
      <c r="C25" s="8"/>
      <c r="D25" s="9" t="str">
        <f aca="false">IF(A25="","",N(B25)+N(C25))</f>
        <v/>
      </c>
      <c r="E25" s="9" t="str">
        <f aca="false">IF(A25="","",D25*$B$3)</f>
        <v/>
      </c>
      <c r="F25" s="9" t="str">
        <f aca="false">IF(A25="","",D25*$B$4)</f>
        <v/>
      </c>
    </row>
    <row r="26" customFormat="false" ht="15" hidden="false" customHeight="false" outlineLevel="0" collapsed="false">
      <c r="A26" s="7"/>
      <c r="B26" s="8"/>
      <c r="C26" s="8"/>
      <c r="D26" s="9" t="str">
        <f aca="false">IF(A26="","",N(B26)+N(C26))</f>
        <v/>
      </c>
      <c r="E26" s="9" t="str">
        <f aca="false">IF(A26="","",D26*$B$3)</f>
        <v/>
      </c>
      <c r="F26" s="9" t="str">
        <f aca="false">IF(A26="","",D26*$B$4)</f>
        <v/>
      </c>
    </row>
    <row r="27" customFormat="false" ht="15" hidden="false" customHeight="false" outlineLevel="0" collapsed="false">
      <c r="A27" s="7"/>
      <c r="B27" s="8"/>
      <c r="C27" s="8"/>
      <c r="D27" s="9" t="str">
        <f aca="false">IF(A27="","",N(B27)+N(C27))</f>
        <v/>
      </c>
      <c r="E27" s="9" t="str">
        <f aca="false">IF(A27="","",D27*$B$3)</f>
        <v/>
      </c>
      <c r="F27" s="9" t="str">
        <f aca="false">IF(A27="","",D27*$B$4)</f>
        <v/>
      </c>
    </row>
    <row r="28" customFormat="false" ht="15" hidden="false" customHeight="false" outlineLevel="0" collapsed="false">
      <c r="A28" s="7"/>
      <c r="B28" s="8"/>
      <c r="C28" s="8"/>
      <c r="D28" s="9" t="str">
        <f aca="false">IF(A28="","",N(B28)+N(C28))</f>
        <v/>
      </c>
      <c r="E28" s="9" t="str">
        <f aca="false">IF(A28="","",D28*$B$3)</f>
        <v/>
      </c>
      <c r="F28" s="9" t="str">
        <f aca="false">IF(A28="","",D28*$B$4)</f>
        <v/>
      </c>
    </row>
    <row r="29" customFormat="false" ht="15" hidden="false" customHeight="false" outlineLevel="0" collapsed="false">
      <c r="A29" s="7"/>
      <c r="B29" s="8"/>
      <c r="C29" s="8"/>
      <c r="D29" s="9" t="str">
        <f aca="false">IF(A29="","",N(B29)+N(C29))</f>
        <v/>
      </c>
      <c r="E29" s="9" t="str">
        <f aca="false">IF(A29="","",D29*$B$3)</f>
        <v/>
      </c>
      <c r="F29" s="9" t="str">
        <f aca="false">IF(A29="","",D29*$B$4)</f>
        <v/>
      </c>
    </row>
    <row r="30" customFormat="false" ht="15" hidden="false" customHeight="false" outlineLevel="0" collapsed="false">
      <c r="A30" s="7"/>
      <c r="B30" s="8"/>
      <c r="C30" s="8"/>
      <c r="D30" s="9" t="str">
        <f aca="false">IF(A30="","",N(B30)+N(C30))</f>
        <v/>
      </c>
      <c r="E30" s="9" t="str">
        <f aca="false">IF(A30="","",D30*$B$3)</f>
        <v/>
      </c>
      <c r="F30" s="9" t="str">
        <f aca="false">IF(A30="","",D30*$B$4)</f>
        <v/>
      </c>
    </row>
    <row r="31" customFormat="false" ht="15" hidden="false" customHeight="false" outlineLevel="0" collapsed="false">
      <c r="A31" s="7"/>
      <c r="B31" s="8"/>
      <c r="C31" s="8"/>
      <c r="D31" s="9" t="str">
        <f aca="false">IF(A31="","",N(B31)+N(C31))</f>
        <v/>
      </c>
      <c r="E31" s="9" t="str">
        <f aca="false">IF(A31="","",D31*$B$3)</f>
        <v/>
      </c>
      <c r="F31" s="9" t="str">
        <f aca="false">IF(A31="","",D31*$B$4)</f>
        <v/>
      </c>
    </row>
    <row r="32" customFormat="false" ht="15" hidden="false" customHeight="false" outlineLevel="0" collapsed="false">
      <c r="A32" s="7"/>
      <c r="B32" s="8"/>
      <c r="C32" s="8"/>
      <c r="D32" s="9" t="str">
        <f aca="false">IF(A32="","",N(B32)+N(C32))</f>
        <v/>
      </c>
      <c r="E32" s="9" t="str">
        <f aca="false">IF(A32="","",D32*$B$3)</f>
        <v/>
      </c>
      <c r="F32" s="9" t="str">
        <f aca="false">IF(A32="","",D32*$B$4)</f>
        <v/>
      </c>
    </row>
    <row r="33" customFormat="false" ht="15" hidden="false" customHeight="false" outlineLevel="0" collapsed="false">
      <c r="A33" s="7"/>
      <c r="B33" s="8"/>
      <c r="C33" s="8"/>
      <c r="D33" s="9" t="str">
        <f aca="false">IF(A33="","",N(B33)+N(C33))</f>
        <v/>
      </c>
      <c r="E33" s="9" t="str">
        <f aca="false">IF(A33="","",D33*$B$3)</f>
        <v/>
      </c>
      <c r="F33" s="9" t="str">
        <f aca="false">IF(A33="","",D33*$B$4)</f>
        <v/>
      </c>
    </row>
    <row r="34" customFormat="false" ht="15" hidden="false" customHeight="false" outlineLevel="0" collapsed="false">
      <c r="A34" s="7"/>
      <c r="B34" s="8"/>
      <c r="C34" s="8"/>
      <c r="D34" s="9" t="str">
        <f aca="false">IF(A34="","",N(B34)+N(C34))</f>
        <v/>
      </c>
      <c r="E34" s="9" t="str">
        <f aca="false">IF(A34="","",D34*$B$3)</f>
        <v/>
      </c>
      <c r="F34" s="9" t="str">
        <f aca="false">IF(A34="","",D34*$B$4)</f>
        <v/>
      </c>
    </row>
    <row r="35" customFormat="false" ht="15" hidden="false" customHeight="false" outlineLevel="0" collapsed="false">
      <c r="A35" s="7"/>
      <c r="B35" s="8"/>
      <c r="C35" s="8"/>
      <c r="D35" s="9" t="str">
        <f aca="false">IF(A35="","",N(B35)+N(C35))</f>
        <v/>
      </c>
      <c r="E35" s="9" t="str">
        <f aca="false">IF(A35="","",D35*$B$3)</f>
        <v/>
      </c>
      <c r="F35" s="9" t="str">
        <f aca="false">IF(A35="","",D35*$B$4)</f>
        <v/>
      </c>
    </row>
    <row r="36" customFormat="false" ht="15" hidden="false" customHeight="false" outlineLevel="0" collapsed="false">
      <c r="A36" s="7"/>
      <c r="B36" s="8"/>
      <c r="C36" s="8"/>
      <c r="D36" s="9" t="str">
        <f aca="false">IF(A36="","",N(B36)+N(C36))</f>
        <v/>
      </c>
      <c r="E36" s="9" t="str">
        <f aca="false">IF(A36="","",D36*$B$3)</f>
        <v/>
      </c>
      <c r="F36" s="9" t="str">
        <f aca="false">IF(A36="","",D36*$B$4)</f>
        <v/>
      </c>
    </row>
    <row r="37" customFormat="false" ht="15" hidden="false" customHeight="false" outlineLevel="0" collapsed="false">
      <c r="A37" s="10" t="s">
        <v>22</v>
      </c>
      <c r="D37" s="11" t="n">
        <f aca="false">SUM(D7:D36)</f>
        <v>342150</v>
      </c>
      <c r="E37" s="11" t="n">
        <f aca="false">SUM(E7:E36)</f>
        <v>1710750</v>
      </c>
      <c r="F37" s="11" t="n">
        <f aca="false">SUM(F7:F36)</f>
        <v>1026450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48"/>
  </cols>
  <sheetData>
    <row r="1" customFormat="false" ht="16.15" hidden="false" customHeight="false" outlineLevel="0" collapsed="false">
      <c r="A1" s="3" t="s">
        <v>23</v>
      </c>
    </row>
    <row r="3" customFormat="false" ht="15" hidden="false" customHeight="false" outlineLevel="0" collapsed="false">
      <c r="A3" s="4" t="s">
        <v>24</v>
      </c>
      <c r="B3" s="8" t="n">
        <v>1000</v>
      </c>
    </row>
    <row r="4" customFormat="false" ht="15" hidden="false" customHeight="false" outlineLevel="0" collapsed="false">
      <c r="A4" s="4" t="s">
        <v>25</v>
      </c>
      <c r="B4" s="5" t="n">
        <v>5</v>
      </c>
    </row>
    <row r="5" customFormat="false" ht="15" hidden="false" customHeight="false" outlineLevel="0" collapsed="false">
      <c r="A5" s="10" t="s">
        <v>26</v>
      </c>
      <c r="B5" s="12" t="n">
        <f aca="false">B3*B4</f>
        <v>5000</v>
      </c>
    </row>
    <row r="7" customFormat="false" ht="15" hidden="false" customHeight="false" outlineLevel="0" collapsed="false">
      <c r="A7" s="6" t="s">
        <v>27</v>
      </c>
      <c r="B7" s="6" t="s">
        <v>28</v>
      </c>
    </row>
    <row r="8" customFormat="false" ht="15" hidden="false" customHeight="false" outlineLevel="0" collapsed="false">
      <c r="A8" s="7" t="s">
        <v>29</v>
      </c>
      <c r="B8" s="8" t="n">
        <v>3000</v>
      </c>
    </row>
    <row r="9" customFormat="false" ht="15" hidden="false" customHeight="false" outlineLevel="0" collapsed="false">
      <c r="A9" s="7" t="s">
        <v>30</v>
      </c>
      <c r="B9" s="8" t="n">
        <v>2000</v>
      </c>
    </row>
    <row r="10" customFormat="false" ht="15" hidden="false" customHeight="false" outlineLevel="0" collapsed="false">
      <c r="A10" s="7" t="s">
        <v>31</v>
      </c>
      <c r="B10" s="8"/>
    </row>
    <row r="11" customFormat="false" ht="15" hidden="false" customHeight="false" outlineLevel="0" collapsed="false">
      <c r="A11" s="7" t="s">
        <v>32</v>
      </c>
      <c r="B11" s="8"/>
    </row>
    <row r="12" customFormat="false" ht="15" hidden="false" customHeight="false" outlineLevel="0" collapsed="false">
      <c r="A12" s="7" t="s">
        <v>33</v>
      </c>
      <c r="B12" s="8"/>
    </row>
    <row r="13" customFormat="false" ht="15" hidden="false" customHeight="false" outlineLevel="0" collapsed="false">
      <c r="A13" s="7" t="s">
        <v>34</v>
      </c>
      <c r="B13" s="8"/>
    </row>
    <row r="14" customFormat="false" ht="15" hidden="false" customHeight="false" outlineLevel="0" collapsed="false">
      <c r="A14" s="7" t="s">
        <v>35</v>
      </c>
      <c r="B14" s="8"/>
    </row>
    <row r="16" customFormat="false" ht="15" hidden="false" customHeight="false" outlineLevel="0" collapsed="false">
      <c r="A16" s="10" t="s">
        <v>36</v>
      </c>
      <c r="B16" s="12" t="n">
        <f aca="false">SUM(B8:B14)</f>
        <v>5000</v>
      </c>
    </row>
    <row r="17" customFormat="false" ht="15" hidden="false" customHeight="false" outlineLevel="0" collapsed="false">
      <c r="A17" s="4" t="s">
        <v>37</v>
      </c>
      <c r="B17" s="9" t="n">
        <f aca="false">MAX(B5-B16,0)</f>
        <v>0</v>
      </c>
    </row>
    <row r="18" customFormat="false" ht="15" hidden="false" customHeight="false" outlineLevel="0" collapsed="false">
      <c r="A18" s="10" t="s">
        <v>38</v>
      </c>
      <c r="B18" s="10" t="str">
        <f aca="false">IF(B16&gt;B5,"KHÔNG HỢP LỆ – vượt quyền bầu",IF(B16=B5,"Hợp lệ – dùng hết quyền bầu","Hợp lệ – còn phiếu chưa dùng (theo quy chế bầu cử)"))</f>
        <v>Hợp lệ – dùng hết quyền bầu</v>
      </c>
    </row>
  </sheetData>
  <conditionalFormatting sqref="B18">
    <cfRule type="expression" priority="2" aboveAverage="0" equalAverage="0" bottom="0" percent="0" rank="0" text="" dxfId="0">
      <formula>LEFT(B18,5)="KHÔNG"</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18"/>
    <col collapsed="false" customWidth="true" hidden="false" outlineLevel="0" max="3" min="3" style="0" width="16"/>
    <col collapsed="false" customWidth="true" hidden="false" outlineLevel="0" max="4" min="4" style="0" width="10"/>
    <col collapsed="false" customWidth="true" hidden="false" outlineLevel="0" max="5" min="5" style="0" width="40"/>
    <col collapsed="false" customWidth="true" hidden="false" outlineLevel="0" max="6" min="6" style="0" width="22"/>
    <col collapsed="false" customWidth="true" hidden="false" outlineLevel="0" max="7" min="7" style="0" width="16"/>
  </cols>
  <sheetData>
    <row r="1" customFormat="false" ht="16.15" hidden="false" customHeight="false" outlineLevel="0" collapsed="false">
      <c r="A1" s="3" t="s">
        <v>39</v>
      </c>
    </row>
    <row r="3" customFormat="false" ht="15" hidden="false" customHeight="false" outlineLevel="0" collapsed="false">
      <c r="A3" s="4" t="s">
        <v>40</v>
      </c>
      <c r="B3" s="8" t="n">
        <v>10000000</v>
      </c>
      <c r="F3" s="13" t="s">
        <v>41</v>
      </c>
    </row>
    <row r="4" customFormat="false" ht="15" hidden="false" customHeight="false" outlineLevel="0" collapsed="false">
      <c r="A4" s="4" t="s">
        <v>25</v>
      </c>
      <c r="B4" s="5" t="n">
        <v>3</v>
      </c>
      <c r="F4" s="4" t="s">
        <v>42</v>
      </c>
      <c r="G4" s="9" t="n">
        <f aca="false">IF(COUNT(B8:B17)&gt;=B4,LARGE(B8:B17,B4),0)</f>
        <v>6100000</v>
      </c>
    </row>
    <row r="5" customFormat="false" ht="15" hidden="false" customHeight="false" outlineLevel="0" collapsed="false">
      <c r="A5" s="10" t="s">
        <v>43</v>
      </c>
      <c r="B5" s="12" t="n">
        <f aca="false">B3*B4</f>
        <v>30000000</v>
      </c>
    </row>
    <row r="7" customFormat="false" ht="23.85" hidden="false" customHeight="false" outlineLevel="0" collapsed="false">
      <c r="A7" s="6" t="s">
        <v>27</v>
      </c>
      <c r="B7" s="6" t="s">
        <v>44</v>
      </c>
      <c r="C7" s="6" t="s">
        <v>45</v>
      </c>
      <c r="D7" s="6" t="s">
        <v>46</v>
      </c>
      <c r="E7" s="6" t="s">
        <v>47</v>
      </c>
    </row>
    <row r="8" customFormat="false" ht="15" hidden="false" customHeight="false" outlineLevel="0" collapsed="false">
      <c r="A8" s="7" t="s">
        <v>48</v>
      </c>
      <c r="B8" s="8" t="n">
        <v>11200000</v>
      </c>
      <c r="C8" s="14" t="n">
        <f aca="false">IF(B8="","",B8/$B$5)</f>
        <v>0.373333333333333</v>
      </c>
      <c r="D8" s="15" t="n">
        <f aca="false">IF(B8="","",RANK(B8,$B$8:$B$17))</f>
        <v>1</v>
      </c>
      <c r="E8" s="4" t="str">
        <f aca="false">IF(B8="","",IF(B8&gt;$G$4,"Trúng cử",IF(B8=$G$4,IF(COUNTIF($B$8:$B$17,$G$4)&gt;$B$4-COUNTIF($B$8:$B$17,"&gt;"&amp;$G$4),"Bằng phiếu ở ghế cuối – bầu lại hoặc theo quy chế","Trúng cử"),"Không trúng cử")))</f>
        <v>Trúng cử</v>
      </c>
    </row>
    <row r="9" customFormat="false" ht="15" hidden="false" customHeight="false" outlineLevel="0" collapsed="false">
      <c r="A9" s="7" t="s">
        <v>49</v>
      </c>
      <c r="B9" s="8" t="n">
        <v>8900000</v>
      </c>
      <c r="C9" s="14" t="n">
        <f aca="false">IF(B9="","",B9/$B$5)</f>
        <v>0.296666666666667</v>
      </c>
      <c r="D9" s="15" t="n">
        <f aca="false">IF(B9="","",RANK(B9,$B$8:$B$17))</f>
        <v>2</v>
      </c>
      <c r="E9" s="4" t="str">
        <f aca="false">IF(B9="","",IF(B9&gt;$G$4,"Trúng cử",IF(B9=$G$4,IF(COUNTIF($B$8:$B$17,$G$4)&gt;$B$4-COUNTIF($B$8:$B$17,"&gt;"&amp;$G$4),"Bằng phiếu ở ghế cuối – bầu lại hoặc theo quy chế","Trúng cử"),"Không trúng cử")))</f>
        <v>Trúng cử</v>
      </c>
    </row>
    <row r="10" customFormat="false" ht="15" hidden="false" customHeight="false" outlineLevel="0" collapsed="false">
      <c r="A10" s="7" t="s">
        <v>50</v>
      </c>
      <c r="B10" s="8" t="n">
        <v>6100000</v>
      </c>
      <c r="C10" s="14" t="n">
        <f aca="false">IF(B10="","",B10/$B$5)</f>
        <v>0.203333333333333</v>
      </c>
      <c r="D10" s="15" t="n">
        <f aca="false">IF(B10="","",RANK(B10,$B$8:$B$17))</f>
        <v>3</v>
      </c>
      <c r="E10" s="4" t="str">
        <f aca="false">IF(B10="","",IF(B10&gt;$G$4,"Trúng cử",IF(B10=$G$4,IF(COUNTIF($B$8:$B$17,$G$4)&gt;$B$4-COUNTIF($B$8:$B$17,"&gt;"&amp;$G$4),"Bằng phiếu ở ghế cuối – bầu lại hoặc theo quy chế","Trúng cử"),"Không trúng cử")))</f>
        <v>Trúng cử</v>
      </c>
    </row>
    <row r="11" customFormat="false" ht="15" hidden="false" customHeight="false" outlineLevel="0" collapsed="false">
      <c r="A11" s="7" t="s">
        <v>51</v>
      </c>
      <c r="B11" s="8" t="n">
        <v>3400000</v>
      </c>
      <c r="C11" s="14" t="n">
        <f aca="false">IF(B11="","",B11/$B$5)</f>
        <v>0.113333333333333</v>
      </c>
      <c r="D11" s="15" t="n">
        <f aca="false">IF(B11="","",RANK(B11,$B$8:$B$17))</f>
        <v>4</v>
      </c>
      <c r="E11" s="4" t="str">
        <f aca="false">IF(B11="","",IF(B11&gt;$G$4,"Trúng cử",IF(B11=$G$4,IF(COUNTIF($B$8:$B$17,$G$4)&gt;$B$4-COUNTIF($B$8:$B$17,"&gt;"&amp;$G$4),"Bằng phiếu ở ghế cuối – bầu lại hoặc theo quy chế","Trúng cử"),"Không trúng cử")))</f>
        <v>Không trúng cử</v>
      </c>
    </row>
    <row r="12" customFormat="false" ht="15" hidden="false" customHeight="false" outlineLevel="0" collapsed="false">
      <c r="A12" s="7"/>
      <c r="B12" s="8"/>
      <c r="C12" s="14" t="str">
        <f aca="false">IF(B12="","",B12/$B$5)</f>
        <v/>
      </c>
      <c r="D12" s="15" t="str">
        <f aca="false">IF(B12="","",RANK(B12,$B$8:$B$17))</f>
        <v/>
      </c>
      <c r="E12" s="4" t="str">
        <f aca="false">IF(B12="","",IF(B12&gt;$G$4,"Trúng cử",IF(B12=$G$4,IF(COUNTIF($B$8:$B$17,$G$4)&gt;$B$4-COUNTIF($B$8:$B$17,"&gt;"&amp;$G$4),"Bằng phiếu ở ghế cuối – bầu lại hoặc theo quy chế","Trúng cử"),"Không trúng cử")))</f>
        <v/>
      </c>
    </row>
    <row r="13" customFormat="false" ht="15" hidden="false" customHeight="false" outlineLevel="0" collapsed="false">
      <c r="A13" s="7"/>
      <c r="B13" s="8"/>
      <c r="C13" s="14" t="str">
        <f aca="false">IF(B13="","",B13/$B$5)</f>
        <v/>
      </c>
      <c r="D13" s="15" t="str">
        <f aca="false">IF(B13="","",RANK(B13,$B$8:$B$17))</f>
        <v/>
      </c>
      <c r="E13" s="4" t="str">
        <f aca="false">IF(B13="","",IF(B13&gt;$G$4,"Trúng cử",IF(B13=$G$4,IF(COUNTIF($B$8:$B$17,$G$4)&gt;$B$4-COUNTIF($B$8:$B$17,"&gt;"&amp;$G$4),"Bằng phiếu ở ghế cuối – bầu lại hoặc theo quy chế","Trúng cử"),"Không trúng cử")))</f>
        <v/>
      </c>
    </row>
    <row r="14" customFormat="false" ht="15" hidden="false" customHeight="false" outlineLevel="0" collapsed="false">
      <c r="A14" s="7"/>
      <c r="B14" s="8"/>
      <c r="C14" s="14" t="str">
        <f aca="false">IF(B14="","",B14/$B$5)</f>
        <v/>
      </c>
      <c r="D14" s="15" t="str">
        <f aca="false">IF(B14="","",RANK(B14,$B$8:$B$17))</f>
        <v/>
      </c>
      <c r="E14" s="4" t="str">
        <f aca="false">IF(B14="","",IF(B14&gt;$G$4,"Trúng cử",IF(B14=$G$4,IF(COUNTIF($B$8:$B$17,$G$4)&gt;$B$4-COUNTIF($B$8:$B$17,"&gt;"&amp;$G$4),"Bằng phiếu ở ghế cuối – bầu lại hoặc theo quy chế","Trúng cử"),"Không trúng cử")))</f>
        <v/>
      </c>
    </row>
    <row r="15" customFormat="false" ht="15" hidden="false" customHeight="false" outlineLevel="0" collapsed="false">
      <c r="A15" s="7"/>
      <c r="B15" s="8"/>
      <c r="C15" s="14" t="str">
        <f aca="false">IF(B15="","",B15/$B$5)</f>
        <v/>
      </c>
      <c r="D15" s="15" t="str">
        <f aca="false">IF(B15="","",RANK(B15,$B$8:$B$17))</f>
        <v/>
      </c>
      <c r="E15" s="4" t="str">
        <f aca="false">IF(B15="","",IF(B15&gt;$G$4,"Trúng cử",IF(B15=$G$4,IF(COUNTIF($B$8:$B$17,$G$4)&gt;$B$4-COUNTIF($B$8:$B$17,"&gt;"&amp;$G$4),"Bằng phiếu ở ghế cuối – bầu lại hoặc theo quy chế","Trúng cử"),"Không trúng cử")))</f>
        <v/>
      </c>
    </row>
    <row r="16" customFormat="false" ht="15" hidden="false" customHeight="false" outlineLevel="0" collapsed="false">
      <c r="A16" s="7"/>
      <c r="B16" s="8"/>
      <c r="C16" s="14" t="str">
        <f aca="false">IF(B16="","",B16/$B$5)</f>
        <v/>
      </c>
      <c r="D16" s="15" t="str">
        <f aca="false">IF(B16="","",RANK(B16,$B$8:$B$17))</f>
        <v/>
      </c>
      <c r="E16" s="4" t="str">
        <f aca="false">IF(B16="","",IF(B16&gt;$G$4,"Trúng cử",IF(B16=$G$4,IF(COUNTIF($B$8:$B$17,$G$4)&gt;$B$4-COUNTIF($B$8:$B$17,"&gt;"&amp;$G$4),"Bằng phiếu ở ghế cuối – bầu lại hoặc theo quy chế","Trúng cử"),"Không trúng cử")))</f>
        <v/>
      </c>
    </row>
    <row r="17" customFormat="false" ht="15" hidden="false" customHeight="false" outlineLevel="0" collapsed="false">
      <c r="A17" s="7"/>
      <c r="B17" s="8"/>
      <c r="C17" s="14" t="str">
        <f aca="false">IF(B17="","",B17/$B$5)</f>
        <v/>
      </c>
      <c r="D17" s="15" t="str">
        <f aca="false">IF(B17="","",RANK(B17,$B$8:$B$17))</f>
        <v/>
      </c>
      <c r="E17" s="4" t="str">
        <f aca="false">IF(B17="","",IF(B17&gt;$G$4,"Trúng cử",IF(B17=$G$4,IF(COUNTIF($B$8:$B$17,$G$4)&gt;$B$4-COUNTIF($B$8:$B$17,"&gt;"&amp;$G$4),"Bằng phiếu ở ghế cuối – bầu lại hoặc theo quy chế","Trúng cử"),"Không trúng cử")))</f>
        <v/>
      </c>
    </row>
    <row r="19" customFormat="false" ht="15" hidden="false" customHeight="false" outlineLevel="0" collapsed="false">
      <c r="A19" s="10" t="s">
        <v>52</v>
      </c>
      <c r="B19" s="12" t="n">
        <f aca="false">SUM(B8:B17)</f>
        <v>29600000</v>
      </c>
    </row>
    <row r="20" customFormat="false" ht="23.85" hidden="false" customHeight="false" outlineLevel="0" collapsed="false">
      <c r="A20" s="4" t="s">
        <v>53</v>
      </c>
      <c r="B20" s="9" t="n">
        <f aca="false">B5-B19</f>
        <v>400000</v>
      </c>
    </row>
    <row r="21" customFormat="false" ht="15" hidden="false" customHeight="false" outlineLevel="0" collapsed="false">
      <c r="A21" s="4" t="s">
        <v>54</v>
      </c>
      <c r="B21" s="4" t="str">
        <f aca="false">IF(B19&gt;B5,"Lỗi: tổng phiếu vượt tổng quyền bầu","OK")</f>
        <v>OK</v>
      </c>
    </row>
  </sheetData>
  <conditionalFormatting sqref="E8:E17">
    <cfRule type="expression" priority="2" aboveAverage="0" equalAverage="0" bottom="0" percent="0" rank="0" text="" dxfId="1">
      <formula>LEFT(E8,4)="Bằng"</formula>
    </cfRule>
    <cfRule type="expression" priority="3" aboveAverage="0" equalAverage="0" bottom="0" percent="0" rank="0" text="" dxfId="2">
      <formula>E8="Trúng cử"</formula>
    </cfRule>
  </conditionalFormatting>
  <conditionalFormatting sqref="B21">
    <cfRule type="expression" priority="4" aboveAverage="0" equalAverage="0" bottom="0" percent="0" rank="0" text="" dxfId="0">
      <formula>B21&lt;&gt;"OK"</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18"/>
  </cols>
  <sheetData>
    <row r="1" customFormat="false" ht="16.15" hidden="false" customHeight="false" outlineLevel="0" collapsed="false">
      <c r="A1" s="3" t="s">
        <v>55</v>
      </c>
    </row>
    <row r="3" customFormat="false" ht="15" hidden="false" customHeight="false" outlineLevel="0" collapsed="false">
      <c r="A3" s="4" t="s">
        <v>56</v>
      </c>
      <c r="B3" s="8" t="n">
        <v>10000000</v>
      </c>
    </row>
    <row r="4" customFormat="false" ht="15" hidden="false" customHeight="false" outlineLevel="0" collapsed="false">
      <c r="A4" s="4" t="s">
        <v>57</v>
      </c>
      <c r="B4" s="5" t="n">
        <v>5</v>
      </c>
    </row>
    <row r="5" customFormat="false" ht="15" hidden="false" customHeight="false" outlineLevel="0" collapsed="false">
      <c r="A5" s="4" t="s">
        <v>58</v>
      </c>
      <c r="B5" s="5" t="n">
        <v>1</v>
      </c>
    </row>
    <row r="7" customFormat="false" ht="15" hidden="false" customHeight="false" outlineLevel="0" collapsed="false">
      <c r="A7" s="10" t="s">
        <v>59</v>
      </c>
      <c r="B7" s="12" t="n">
        <f aca="false">INT(B3*B5/(B4+1))+1</f>
        <v>1666667</v>
      </c>
    </row>
    <row r="8" customFormat="false" ht="15" hidden="false" customHeight="false" outlineLevel="0" collapsed="false">
      <c r="A8" s="4" t="s">
        <v>60</v>
      </c>
      <c r="B8" s="14" t="n">
        <f aca="false">B7/B3</f>
        <v>0.1666667</v>
      </c>
    </row>
    <row r="10" customFormat="false" ht="39.75" hidden="false" customHeight="true" outlineLevel="0" collapsed="false">
      <c r="A10" s="16" t="s">
        <v>61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2026-10-27T09:52:48Z</dcterms:created>
  <dc:creator>openpyxl</dc:creator>
  <dc:description/>
  <dc:language>en-US</dc:language>
  <cp:lastModifiedBy/>
  <dcterms:modified xsi:type="dcterms:W3CDTF">2026-10-27T09:52:48Z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