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Hướng dẫn" sheetId="1" state="visible" r:id="rId3"/>
    <sheet name="Đầu vào" sheetId="2" state="visible" r:id="rId4"/>
    <sheet name="Dự toá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<sst xmlns="http://schemas.openxmlformats.org/spreadsheetml/2006/main" count="88" uniqueCount="80">
  <si>
    <t xml:space="preserve">Dự toán chi phí tổ chức Đại hội đồng cổ đông – so sánh 3 phương án</t>
  </si>
  <si>
    <t xml:space="preserve">1. Sheet 'Đầu vào': nhập số cổ đông, số trang tài liệu và các giả định cho từng phương án (ô vàng chữ xanh). Giá trị đang có là ví dụ minh họa, hãy thay bằng số của doanh nghiệp.</t>
  </si>
  <si>
    <t xml:space="preserve">2. Sheet 'Dự toán': nhập đơn giá thực tế từ báo giá nhà cung cấp ở cột D (ô vàng). File để trống đơn giá vì đơn giá khác nhau theo địa phương, thời điểm và nhà cung cấp.</t>
  </si>
  <si>
    <t xml:space="preserve">3. Số lượng, thành tiền, tổng chi phí, chi phí/cổ đông và dự phòng họp lại tự tính.</t>
  </si>
  <si>
    <t xml:space="preserve">4. 'Dự phòng họp lại' = xác suất phải họp lần 2 (doanh nghiệp tự ước tính) × chi phí tổ chức lặp lại. Theo Điều 145 Luật Doanh nghiệp 2020, nếu lần 1 không đủ trên 50% tổng số phiếu biểu quyết, phải triệu tập lại trong 30 ngày.</t>
  </si>
  <si>
    <t xml:space="preserve">Nguồn: bài viết 'Chi phí tổ chức đại hội cổ đông 2027' – uvote.vn. Tài liệu tham khảo, không phải báo giá.</t>
  </si>
  <si>
    <t xml:space="preserve">Thông số đầu vào</t>
  </si>
  <si>
    <t xml:space="preserve">Thông số</t>
  </si>
  <si>
    <t xml:space="preserve">Giá trị</t>
  </si>
  <si>
    <t xml:space="preserve">Ghi chú</t>
  </si>
  <si>
    <t xml:space="preserve">Số cổ đông có quyền dự họp</t>
  </si>
  <si>
    <t xml:space="preserve">Theo danh sách tại ngày đăng ký cuối cùng</t>
  </si>
  <si>
    <t xml:space="preserve">Số trang tài liệu họp mỗi bộ</t>
  </si>
  <si>
    <t xml:space="preserve">Chương trình, báo cáo, tờ trình, dự thảo nghị quyết</t>
  </si>
  <si>
    <t xml:space="preserve">Số khách dự trực tiếp trên mỗi nhân sự đón tiếp</t>
  </si>
  <si>
    <t xml:space="preserve">Định mức nhân sự check-in</t>
  </si>
  <si>
    <t xml:space="preserve">Giả định theo phương án</t>
  </si>
  <si>
    <t xml:space="preserve">Trực tiếp</t>
  </si>
  <si>
    <t xml:space="preserve">Hybrid</t>
  </si>
  <si>
    <t xml:space="preserve">Trực tuyến</t>
  </si>
  <si>
    <t xml:space="preserve">Tỷ lệ cổ đông nhận thư mời qua bưu điện</t>
  </si>
  <si>
    <t xml:space="preserve">Phần còn lại nhận qua email/website</t>
  </si>
  <si>
    <t xml:space="preserve">Tỷ lệ cổ đông nhận tài liệu họp bản in</t>
  </si>
  <si>
    <t xml:space="preserve">Tài liệu đăng website theo khoản 4 Điều 143</t>
  </si>
  <si>
    <t xml:space="preserve">Số người dự trực tiếp dự kiến</t>
  </si>
  <si>
    <t xml:space="preserve">Phương án trực tuyến: chủ tọa, đoàn chủ tọa, ban tổ chức</t>
  </si>
  <si>
    <t xml:space="preserve">Số nhân sự kiểm phiếu thủ công (người)</t>
  </si>
  <si>
    <t xml:space="preserve">Có nền tảng đại hội / biểu quyết điện tử (1 = có)</t>
  </si>
  <si>
    <t xml:space="preserve">Có livestream (1 = có)</t>
  </si>
  <si>
    <t xml:space="preserve">Ngày công nội bộ (Thư ký HĐQT, IR, pháp chế, kế toán, IT)</t>
  </si>
  <si>
    <t xml:space="preserve">Ước tính của doanh nghiệp</t>
  </si>
  <si>
    <t xml:space="preserve">Xác suất phải họp lại lần 2</t>
  </si>
  <si>
    <t xml:space="preserve">Ước tính của doanh nghiệp, dựa trên tỷ lệ tham dự các năm trước</t>
  </si>
  <si>
    <t xml:space="preserve">Dự toán chi phí tổ chức ĐHĐCĐ – 3 phương án (VNĐ)</t>
  </si>
  <si>
    <t xml:space="preserve">Nhập đơn giá ở cột D (ô vàng). Số lượng lấy từ sheet 'Đầu vào'.</t>
  </si>
  <si>
    <t xml:space="preserve">#</t>
  </si>
  <si>
    <t xml:space="preserve">Khoản chi</t>
  </si>
  <si>
    <t xml:space="preserve">Đơn vị tính</t>
  </si>
  <si>
    <t xml:space="preserve">Đơn giá (VNĐ)</t>
  </si>
  <si>
    <t xml:space="preserve">SL – Trực tiếp</t>
  </si>
  <si>
    <t xml:space="preserve">SL – Hybrid</t>
  </si>
  <si>
    <t xml:space="preserve">SL – Trực tuyến</t>
  </si>
  <si>
    <t xml:space="preserve">Thành tiền – Trực tiếp</t>
  </si>
  <si>
    <t xml:space="preserve">Thành tiền – Hybrid</t>
  </si>
  <si>
    <t xml:space="preserve">Thành tiền – Trực tuyến</t>
  </si>
  <si>
    <t xml:space="preserve">Tư vấn pháp lý, rà soát Điều lệ và quy chế</t>
  </si>
  <si>
    <t xml:space="preserve">kỳ</t>
  </si>
  <si>
    <t xml:space="preserve">Giai đoạn chuẩn bị</t>
  </si>
  <si>
    <t xml:space="preserve">In thư mời</t>
  </si>
  <si>
    <t xml:space="preserve">bộ</t>
  </si>
  <si>
    <t xml:space="preserve">Cổ đông nhận qua bưu điện</t>
  </si>
  <si>
    <t xml:space="preserve">Phong bì và bưu phí gửi thư mời</t>
  </si>
  <si>
    <t xml:space="preserve">thư</t>
  </si>
  <si>
    <t xml:space="preserve">In tài liệu họp</t>
  </si>
  <si>
    <t xml:space="preserve">trang</t>
  </si>
  <si>
    <t xml:space="preserve">Gửi email/SMS thông báo</t>
  </si>
  <si>
    <t xml:space="preserve">tin</t>
  </si>
  <si>
    <t xml:space="preserve">Có thể bằng 0 nếu dùng hệ thống sẵn có</t>
  </si>
  <si>
    <t xml:space="preserve">Hội trường, âm thanh, màn hình</t>
  </si>
  <si>
    <t xml:space="preserve">người dự</t>
  </si>
  <si>
    <t xml:space="preserve">Quy đổi theo số người dự trực tiếp</t>
  </si>
  <si>
    <t xml:space="preserve">Tiệc trà, quà tặng</t>
  </si>
  <si>
    <t xml:space="preserve">Nhân sự đón tiếp, check-in (thuê ngoài)</t>
  </si>
  <si>
    <t xml:space="preserve">người</t>
  </si>
  <si>
    <t xml:space="preserve">In phiếu biểu quyết, phiếu bầu cử</t>
  </si>
  <si>
    <t xml:space="preserve">Cho người dự trực tiếp</t>
  </si>
  <si>
    <t xml:space="preserve">Nhân sự kiểm phiếu thủ công</t>
  </si>
  <si>
    <t xml:space="preserve">Nền tảng đại hội trực tuyến / biểu quyết điện tử</t>
  </si>
  <si>
    <t xml:space="preserve">Theo báo giá nhà cung cấp</t>
  </si>
  <si>
    <t xml:space="preserve">Livestream, đường truyền</t>
  </si>
  <si>
    <t xml:space="preserve">Gửi biên bản, nghị quyết qua bưu điện</t>
  </si>
  <si>
    <t xml:space="preserve">Có thể thay bằng đăng website</t>
  </si>
  <si>
    <t xml:space="preserve">Giờ công nội bộ</t>
  </si>
  <si>
    <t xml:space="preserve">ngày công</t>
  </si>
  <si>
    <t xml:space="preserve">Chi phí cơ hội nhân sự</t>
  </si>
  <si>
    <t xml:space="preserve">Tổng chi phí tổ chức</t>
  </si>
  <si>
    <t xml:space="preserve">Chi phí trên mỗi cổ đông</t>
  </si>
  <si>
    <t xml:space="preserve">Dự phòng họp lại lần 2 (xác suất × chi phí lặp lại)</t>
  </si>
  <si>
    <t xml:space="preserve">Tổng chi phí kỳ vọng (gồm dự phòng)</t>
  </si>
  <si>
    <t xml:space="preserve">Chi phí lặp lại khi họp lần 2 được ước tính bằng tổng chi phí trừ khoản tư vấn pháp lý (dòng 1).</t>
  </si>
</sst>
</file>

<file path=xl/styles.xml><?xml version="1.0" encoding="utf-8"?>
<styleSheet xmlns="http://schemas.openxmlformats.org/spreadsheetml/2006/main">
  <numFmts count="3">
    <numFmt numFmtId="164" formatCode="General"/>
    <numFmt numFmtId="165" formatCode="#,##0;\(#,##0\);\-"/>
    <numFmt numFmtId="166" formatCode="0%"/>
  </numFmts>
  <fonts count="11">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sz val="10"/>
      <name val="Arial"/>
      <family val="0"/>
      <charset val="1"/>
    </font>
    <font>
      <b val="true"/>
      <sz val="13"/>
      <color rgb="FF1F3864"/>
      <name val="Arial"/>
      <family val="0"/>
      <charset val="1"/>
    </font>
    <font>
      <b val="true"/>
      <sz val="10"/>
      <color rgb="FFFFFFFF"/>
      <name val="Arial"/>
      <family val="0"/>
      <charset val="1"/>
    </font>
    <font>
      <sz val="10"/>
      <color rgb="FF0000FF"/>
      <name val="Arial"/>
      <family val="0"/>
      <charset val="1"/>
    </font>
    <font>
      <i val="true"/>
      <sz val="9"/>
      <name val="Arial"/>
      <family val="0"/>
      <charset val="1"/>
    </font>
    <font>
      <b val="true"/>
      <sz val="10"/>
      <name val="Arial"/>
      <family val="0"/>
      <charset val="1"/>
    </font>
  </fonts>
  <fills count="5">
    <fill>
      <patternFill patternType="none"/>
    </fill>
    <fill>
      <patternFill patternType="gray125"/>
    </fill>
    <fill>
      <patternFill patternType="solid">
        <fgColor rgb="FF1F3864"/>
        <bgColor rgb="FF333333"/>
      </patternFill>
    </fill>
    <fill>
      <patternFill patternType="solid">
        <fgColor rgb="FFFFF2CC"/>
        <bgColor rgb="FFE7ECF4"/>
      </patternFill>
    </fill>
    <fill>
      <patternFill patternType="solid">
        <fgColor rgb="FFE7ECF4"/>
        <bgColor rgb="FFFFF2C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5" fillId="0" borderId="1" xfId="0" applyFont="true" applyBorder="true" applyAlignment="true" applyProtection="false">
      <alignment horizontal="general" vertical="center" textRotation="0" wrapText="true" indent="0" shrinkToFit="false"/>
      <protection locked="true" hidden="false"/>
    </xf>
    <xf numFmtId="165" fontId="8" fillId="3" borderId="1" xfId="0" applyFont="true" applyBorder="true" applyAlignment="true" applyProtection="false">
      <alignment horizontal="center" vertical="center" textRotation="0" wrapText="true" indent="0" shrinkToFit="false"/>
      <protection locked="true" hidden="false"/>
    </xf>
    <xf numFmtId="166" fontId="8" fillId="3"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center" vertical="center" textRotation="0" wrapText="true" indent="0" shrinkToFit="false"/>
      <protection locked="true" hidden="false"/>
    </xf>
    <xf numFmtId="165" fontId="8" fillId="3" borderId="1" xfId="0" applyFont="true" applyBorder="true" applyAlignment="true" applyProtection="false">
      <alignment horizontal="general" vertical="center" textRotation="0" wrapText="true" indent="0" shrinkToFit="false"/>
      <protection locked="true" hidden="false"/>
    </xf>
    <xf numFmtId="165" fontId="5" fillId="0" borderId="1" xfId="0" applyFont="true" applyBorder="true" applyAlignment="true" applyProtection="false">
      <alignment horizontal="center" vertical="center" textRotation="0" wrapText="true" indent="0" shrinkToFit="false"/>
      <protection locked="true" hidden="false"/>
    </xf>
    <xf numFmtId="165" fontId="5" fillId="0" borderId="1" xfId="0" applyFont="true" applyBorder="true" applyAlignment="true" applyProtection="false">
      <alignment horizontal="general" vertical="center" textRotation="0" wrapText="true" indent="0" shrinkToFit="false"/>
      <protection locked="true" hidden="false"/>
    </xf>
    <xf numFmtId="164" fontId="10" fillId="0"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7ECF4"/>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6.15" hidden="false" customHeight="false" outlineLevel="0" collapsed="false">
      <c r="A1" s="1" t="s">
        <v>0</v>
      </c>
    </row>
    <row r="2" customFormat="false" ht="23.85" hidden="false" customHeight="false" outlineLevel="0" collapsed="false">
      <c r="A2" s="2" t="s">
        <v>1</v>
      </c>
    </row>
    <row r="3" customFormat="false" ht="23.85" hidden="false" customHeight="false" outlineLevel="0" collapsed="false">
      <c r="A3" s="2" t="s">
        <v>2</v>
      </c>
    </row>
    <row r="4" customFormat="false" ht="15" hidden="false" customHeight="false" outlineLevel="0" collapsed="false">
      <c r="A4" s="2" t="s">
        <v>3</v>
      </c>
    </row>
    <row r="5" customFormat="false" ht="23.85" hidden="false" customHeight="false" outlineLevel="0" collapsed="false">
      <c r="A5" s="2" t="s">
        <v>4</v>
      </c>
    </row>
    <row r="6" customFormat="false" ht="15" hidden="false" customHeight="false" outlineLevel="0" collapsed="false">
      <c r="A6" s="2"/>
    </row>
    <row r="7" customFormat="false" ht="15" hidden="false" customHeight="false" outlineLevel="0" collapsed="false">
      <c r="A7"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6"/>
    <col collapsed="false" customWidth="true" hidden="false" outlineLevel="0" max="3" min="3" style="0" width="60"/>
    <col collapsed="false" customWidth="true" hidden="false" outlineLevel="0" max="4" min="4" style="0" width="16"/>
    <col collapsed="false" customWidth="true" hidden="false" outlineLevel="0" max="5" min="5" style="0" width="50"/>
  </cols>
  <sheetData>
    <row r="1" customFormat="false" ht="16.15" hidden="false" customHeight="false" outlineLevel="0" collapsed="false">
      <c r="A1" s="3" t="s">
        <v>6</v>
      </c>
    </row>
    <row r="3" customFormat="false" ht="15" hidden="false" customHeight="false" outlineLevel="0" collapsed="false">
      <c r="A3" s="4" t="s">
        <v>7</v>
      </c>
      <c r="B3" s="4" t="s">
        <v>8</v>
      </c>
      <c r="C3" s="4" t="s">
        <v>9</v>
      </c>
    </row>
    <row r="4" customFormat="false" ht="15" hidden="false" customHeight="false" outlineLevel="0" collapsed="false">
      <c r="A4" s="5" t="s">
        <v>10</v>
      </c>
      <c r="B4" s="6" t="n">
        <v>5000</v>
      </c>
      <c r="C4" s="5" t="s">
        <v>11</v>
      </c>
    </row>
    <row r="5" customFormat="false" ht="15" hidden="false" customHeight="false" outlineLevel="0" collapsed="false">
      <c r="A5" s="5" t="s">
        <v>12</v>
      </c>
      <c r="B5" s="6" t="n">
        <v>40</v>
      </c>
      <c r="C5" s="5" t="s">
        <v>13</v>
      </c>
    </row>
    <row r="6" customFormat="false" ht="15" hidden="false" customHeight="false" outlineLevel="0" collapsed="false">
      <c r="A6" s="5" t="s">
        <v>14</v>
      </c>
      <c r="B6" s="6" t="n">
        <v>50</v>
      </c>
      <c r="C6" s="5" t="s">
        <v>15</v>
      </c>
    </row>
    <row r="8" customFormat="false" ht="15" hidden="false" customHeight="false" outlineLevel="0" collapsed="false">
      <c r="A8" s="4" t="s">
        <v>16</v>
      </c>
      <c r="B8" s="4" t="s">
        <v>17</v>
      </c>
      <c r="C8" s="4" t="s">
        <v>18</v>
      </c>
      <c r="D8" s="4" t="s">
        <v>19</v>
      </c>
      <c r="E8" s="4" t="s">
        <v>9</v>
      </c>
    </row>
    <row r="9" customFormat="false" ht="15" hidden="false" customHeight="false" outlineLevel="0" collapsed="false">
      <c r="A9" s="5" t="s">
        <v>20</v>
      </c>
      <c r="B9" s="7" t="n">
        <v>0.9</v>
      </c>
      <c r="C9" s="7" t="n">
        <v>0.3</v>
      </c>
      <c r="D9" s="7" t="n">
        <v>0.1</v>
      </c>
      <c r="E9" s="5" t="s">
        <v>21</v>
      </c>
    </row>
    <row r="10" customFormat="false" ht="15" hidden="false" customHeight="false" outlineLevel="0" collapsed="false">
      <c r="A10" s="5" t="s">
        <v>22</v>
      </c>
      <c r="B10" s="7" t="n">
        <v>0.5</v>
      </c>
      <c r="C10" s="7" t="n">
        <v>0.05</v>
      </c>
      <c r="D10" s="7" t="n">
        <v>0</v>
      </c>
      <c r="E10" s="5" t="s">
        <v>23</v>
      </c>
    </row>
    <row r="11" customFormat="false" ht="15" hidden="false" customHeight="false" outlineLevel="0" collapsed="false">
      <c r="A11" s="5" t="s">
        <v>24</v>
      </c>
      <c r="B11" s="6" t="n">
        <v>400</v>
      </c>
      <c r="C11" s="6" t="n">
        <v>150</v>
      </c>
      <c r="D11" s="6" t="n">
        <v>15</v>
      </c>
      <c r="E11" s="5" t="s">
        <v>25</v>
      </c>
    </row>
    <row r="12" customFormat="false" ht="15" hidden="false" customHeight="false" outlineLevel="0" collapsed="false">
      <c r="A12" s="5" t="s">
        <v>26</v>
      </c>
      <c r="B12" s="6" t="n">
        <v>8</v>
      </c>
      <c r="C12" s="6" t="n">
        <v>3</v>
      </c>
      <c r="D12" s="6" t="n">
        <v>0</v>
      </c>
      <c r="E12" s="5"/>
    </row>
    <row r="13" customFormat="false" ht="15" hidden="false" customHeight="false" outlineLevel="0" collapsed="false">
      <c r="A13" s="5" t="s">
        <v>27</v>
      </c>
      <c r="B13" s="6" t="n">
        <v>0</v>
      </c>
      <c r="C13" s="6" t="n">
        <v>1</v>
      </c>
      <c r="D13" s="6" t="n">
        <v>1</v>
      </c>
      <c r="E13" s="5"/>
    </row>
    <row r="14" customFormat="false" ht="15" hidden="false" customHeight="false" outlineLevel="0" collapsed="false">
      <c r="A14" s="5" t="s">
        <v>28</v>
      </c>
      <c r="B14" s="6" t="n">
        <v>0</v>
      </c>
      <c r="C14" s="6" t="n">
        <v>1</v>
      </c>
      <c r="D14" s="6" t="n">
        <v>1</v>
      </c>
      <c r="E14" s="5"/>
    </row>
    <row r="15" customFormat="false" ht="15" hidden="false" customHeight="false" outlineLevel="0" collapsed="false">
      <c r="A15" s="5" t="s">
        <v>29</v>
      </c>
      <c r="B15" s="6" t="n">
        <v>60</v>
      </c>
      <c r="C15" s="6" t="n">
        <v>40</v>
      </c>
      <c r="D15" s="6" t="n">
        <v>30</v>
      </c>
      <c r="E15" s="5" t="s">
        <v>30</v>
      </c>
    </row>
    <row r="16" customFormat="false" ht="23.85" hidden="false" customHeight="false" outlineLevel="0" collapsed="false">
      <c r="A16" s="5" t="s">
        <v>31</v>
      </c>
      <c r="B16" s="7" t="n">
        <v>0.2</v>
      </c>
      <c r="C16" s="7" t="n">
        <v>0.1</v>
      </c>
      <c r="D16" s="7" t="n">
        <v>0.1</v>
      </c>
      <c r="E16" s="5" t="s">
        <v>32</v>
      </c>
    </row>
  </sheetData>
  <dataValidations count="2">
    <dataValidation allowBlank="false" error="Nhập từ 0% đến 100%" errorStyle="stop" operator="between" showDropDown="false" showErrorMessage="true" showInputMessage="false" sqref="B9:D10 B16:D16" type="decimal">
      <formula1>0</formula1>
      <formula2>1</formula2>
    </dataValidation>
    <dataValidation allowBlank="false" error="Nhập 0 hoặc 1" errorStyle="stop" operator="between" showDropDown="false" showErrorMessage="true" showInputMessage="false" sqref="B13:D14" type="whole">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4"/>
    <col collapsed="false" customWidth="true" hidden="false" outlineLevel="0" max="3" min="3" style="0" width="16"/>
    <col collapsed="false" customWidth="true" hidden="false" outlineLevel="0" max="4" min="4" style="0" width="15"/>
    <col collapsed="false" customWidth="true" hidden="false" outlineLevel="0" max="7" min="5" style="0" width="12"/>
    <col collapsed="false" customWidth="true" hidden="false" outlineLevel="0" max="10" min="8" style="0" width="17"/>
    <col collapsed="false" customWidth="true" hidden="false" outlineLevel="0" max="11" min="11" style="0" width="40"/>
  </cols>
  <sheetData>
    <row r="1" customFormat="false" ht="16.15" hidden="false" customHeight="false" outlineLevel="0" collapsed="false">
      <c r="A1" s="3" t="s">
        <v>33</v>
      </c>
    </row>
    <row r="2" customFormat="false" ht="15" hidden="false" customHeight="false" outlineLevel="0" collapsed="false">
      <c r="A2" s="8" t="s">
        <v>34</v>
      </c>
    </row>
    <row r="4" customFormat="false" ht="23.85" hidden="false" customHeight="false" outlineLevel="0" collapsed="false">
      <c r="A4" s="4" t="s">
        <v>35</v>
      </c>
      <c r="B4" s="4" t="s">
        <v>36</v>
      </c>
      <c r="C4" s="4" t="s">
        <v>37</v>
      </c>
      <c r="D4" s="4" t="s">
        <v>38</v>
      </c>
      <c r="E4" s="4" t="s">
        <v>39</v>
      </c>
      <c r="F4" s="4" t="s">
        <v>40</v>
      </c>
      <c r="G4" s="4" t="s">
        <v>41</v>
      </c>
      <c r="H4" s="4" t="s">
        <v>42</v>
      </c>
      <c r="I4" s="4" t="s">
        <v>43</v>
      </c>
      <c r="J4" s="4" t="s">
        <v>44</v>
      </c>
      <c r="K4" s="4" t="s">
        <v>9</v>
      </c>
    </row>
    <row r="5" customFormat="false" ht="15" hidden="false" customHeight="false" outlineLevel="0" collapsed="false">
      <c r="A5" s="9" t="n">
        <v>1</v>
      </c>
      <c r="B5" s="5" t="s">
        <v>45</v>
      </c>
      <c r="C5" s="9" t="s">
        <v>46</v>
      </c>
      <c r="D5" s="10"/>
      <c r="E5" s="11" t="n">
        <v>1</v>
      </c>
      <c r="F5" s="11" t="n">
        <v>1</v>
      </c>
      <c r="G5" s="11" t="n">
        <v>1</v>
      </c>
      <c r="H5" s="12" t="n">
        <f aca="false">$D5*E5</f>
        <v>0</v>
      </c>
      <c r="I5" s="12" t="n">
        <f aca="false">$D5*F5</f>
        <v>0</v>
      </c>
      <c r="J5" s="12" t="n">
        <f aca="false">$D5*G5</f>
        <v>0</v>
      </c>
      <c r="K5" s="5" t="s">
        <v>47</v>
      </c>
    </row>
    <row r="6" customFormat="false" ht="15" hidden="false" customHeight="false" outlineLevel="0" collapsed="false">
      <c r="A6" s="9" t="n">
        <v>2</v>
      </c>
      <c r="B6" s="5" t="s">
        <v>48</v>
      </c>
      <c r="C6" s="9" t="s">
        <v>49</v>
      </c>
      <c r="D6" s="10"/>
      <c r="E6" s="11" t="n">
        <f aca="false">'Đầu vào'!$B$4*'Đầu vào'!B$9</f>
        <v>4500</v>
      </c>
      <c r="F6" s="11" t="n">
        <f aca="false">'Đầu vào'!$B$4*'Đầu vào'!C$9</f>
        <v>1500</v>
      </c>
      <c r="G6" s="11" t="n">
        <f aca="false">'Đầu vào'!$B$4*'Đầu vào'!D$9</f>
        <v>500</v>
      </c>
      <c r="H6" s="12" t="n">
        <f aca="false">$D6*E6</f>
        <v>0</v>
      </c>
      <c r="I6" s="12" t="n">
        <f aca="false">$D6*F6</f>
        <v>0</v>
      </c>
      <c r="J6" s="12" t="n">
        <f aca="false">$D6*G6</f>
        <v>0</v>
      </c>
      <c r="K6" s="5" t="s">
        <v>50</v>
      </c>
    </row>
    <row r="7" customFormat="false" ht="15" hidden="false" customHeight="false" outlineLevel="0" collapsed="false">
      <c r="A7" s="9" t="n">
        <v>3</v>
      </c>
      <c r="B7" s="5" t="s">
        <v>51</v>
      </c>
      <c r="C7" s="9" t="s">
        <v>52</v>
      </c>
      <c r="D7" s="10"/>
      <c r="E7" s="11" t="n">
        <f aca="false">'Đầu vào'!$B$4*'Đầu vào'!B$9</f>
        <v>4500</v>
      </c>
      <c r="F7" s="11" t="n">
        <f aca="false">'Đầu vào'!$B$4*'Đầu vào'!C$9</f>
        <v>1500</v>
      </c>
      <c r="G7" s="11" t="n">
        <f aca="false">'Đầu vào'!$B$4*'Đầu vào'!D$9</f>
        <v>500</v>
      </c>
      <c r="H7" s="12" t="n">
        <f aca="false">$D7*E7</f>
        <v>0</v>
      </c>
      <c r="I7" s="12" t="n">
        <f aca="false">$D7*F7</f>
        <v>0</v>
      </c>
      <c r="J7" s="12" t="n">
        <f aca="false">$D7*G7</f>
        <v>0</v>
      </c>
      <c r="K7" s="5"/>
    </row>
    <row r="8" customFormat="false" ht="15" hidden="false" customHeight="false" outlineLevel="0" collapsed="false">
      <c r="A8" s="9" t="n">
        <v>4</v>
      </c>
      <c r="B8" s="5" t="s">
        <v>53</v>
      </c>
      <c r="C8" s="9" t="s">
        <v>54</v>
      </c>
      <c r="D8" s="10"/>
      <c r="E8" s="11" t="n">
        <f aca="false">'Đầu vào'!$B$4*'Đầu vào'!B$10*'Đầu vào'!$B$5</f>
        <v>100000</v>
      </c>
      <c r="F8" s="11" t="n">
        <f aca="false">'Đầu vào'!$B$4*'Đầu vào'!C$10*'Đầu vào'!$B$5</f>
        <v>10000</v>
      </c>
      <c r="G8" s="11" t="n">
        <f aca="false">'Đầu vào'!$B$4*'Đầu vào'!D$10*'Đầu vào'!$B$5</f>
        <v>0</v>
      </c>
      <c r="H8" s="12" t="n">
        <f aca="false">$D8*E8</f>
        <v>0</v>
      </c>
      <c r="I8" s="12" t="n">
        <f aca="false">$D8*F8</f>
        <v>0</v>
      </c>
      <c r="J8" s="12" t="n">
        <f aca="false">$D8*G8</f>
        <v>0</v>
      </c>
      <c r="K8" s="5"/>
    </row>
    <row r="9" customFormat="false" ht="15" hidden="false" customHeight="false" outlineLevel="0" collapsed="false">
      <c r="A9" s="9" t="n">
        <v>5</v>
      </c>
      <c r="B9" s="5" t="s">
        <v>55</v>
      </c>
      <c r="C9" s="9" t="s">
        <v>56</v>
      </c>
      <c r="D9" s="10"/>
      <c r="E9" s="11" t="n">
        <f aca="false">'Đầu vào'!$B$4</f>
        <v>5000</v>
      </c>
      <c r="F9" s="11" t="n">
        <f aca="false">'Đầu vào'!$B$4</f>
        <v>5000</v>
      </c>
      <c r="G9" s="11" t="n">
        <f aca="false">'Đầu vào'!$B$4</f>
        <v>5000</v>
      </c>
      <c r="H9" s="12" t="n">
        <f aca="false">$D9*E9</f>
        <v>0</v>
      </c>
      <c r="I9" s="12" t="n">
        <f aca="false">$D9*F9</f>
        <v>0</v>
      </c>
      <c r="J9" s="12" t="n">
        <f aca="false">$D9*G9</f>
        <v>0</v>
      </c>
      <c r="K9" s="5" t="s">
        <v>57</v>
      </c>
    </row>
    <row r="10" customFormat="false" ht="15" hidden="false" customHeight="false" outlineLevel="0" collapsed="false">
      <c r="A10" s="9" t="n">
        <v>6</v>
      </c>
      <c r="B10" s="5" t="s">
        <v>58</v>
      </c>
      <c r="C10" s="9" t="s">
        <v>59</v>
      </c>
      <c r="D10" s="10"/>
      <c r="E10" s="11" t="n">
        <f aca="false">'Đầu vào'!B$11</f>
        <v>400</v>
      </c>
      <c r="F10" s="11" t="n">
        <f aca="false">'Đầu vào'!C$11</f>
        <v>150</v>
      </c>
      <c r="G10" s="11" t="n">
        <f aca="false">'Đầu vào'!D$11</f>
        <v>15</v>
      </c>
      <c r="H10" s="12" t="n">
        <f aca="false">$D10*E10</f>
        <v>0</v>
      </c>
      <c r="I10" s="12" t="n">
        <f aca="false">$D10*F10</f>
        <v>0</v>
      </c>
      <c r="J10" s="12" t="n">
        <f aca="false">$D10*G10</f>
        <v>0</v>
      </c>
      <c r="K10" s="5" t="s">
        <v>60</v>
      </c>
    </row>
    <row r="11" customFormat="false" ht="15" hidden="false" customHeight="false" outlineLevel="0" collapsed="false">
      <c r="A11" s="9" t="n">
        <v>7</v>
      </c>
      <c r="B11" s="5" t="s">
        <v>61</v>
      </c>
      <c r="C11" s="9" t="s">
        <v>59</v>
      </c>
      <c r="D11" s="10"/>
      <c r="E11" s="11" t="n">
        <f aca="false">'Đầu vào'!B$11</f>
        <v>400</v>
      </c>
      <c r="F11" s="11" t="n">
        <f aca="false">'Đầu vào'!C$11</f>
        <v>150</v>
      </c>
      <c r="G11" s="11" t="n">
        <f aca="false">'Đầu vào'!D$11</f>
        <v>15</v>
      </c>
      <c r="H11" s="12" t="n">
        <f aca="false">$D11*E11</f>
        <v>0</v>
      </c>
      <c r="I11" s="12" t="n">
        <f aca="false">$D11*F11</f>
        <v>0</v>
      </c>
      <c r="J11" s="12" t="n">
        <f aca="false">$D11*G11</f>
        <v>0</v>
      </c>
      <c r="K11" s="5"/>
    </row>
    <row r="12" customFormat="false" ht="15" hidden="false" customHeight="false" outlineLevel="0" collapsed="false">
      <c r="A12" s="9" t="n">
        <v>8</v>
      </c>
      <c r="B12" s="5" t="s">
        <v>62</v>
      </c>
      <c r="C12" s="9" t="s">
        <v>63</v>
      </c>
      <c r="D12" s="10"/>
      <c r="E12" s="11" t="n">
        <f aca="false">ROUNDUP('Đầu vào'!B$11/'Đầu vào'!$B$6,0)</f>
        <v>8</v>
      </c>
      <c r="F12" s="11" t="n">
        <f aca="false">ROUNDUP('Đầu vào'!C$11/'Đầu vào'!$B$6,0)</f>
        <v>3</v>
      </c>
      <c r="G12" s="11" t="n">
        <f aca="false">ROUNDUP('Đầu vào'!D$11/'Đầu vào'!$B$6,0)</f>
        <v>1</v>
      </c>
      <c r="H12" s="12" t="n">
        <f aca="false">$D12*E12</f>
        <v>0</v>
      </c>
      <c r="I12" s="12" t="n">
        <f aca="false">$D12*F12</f>
        <v>0</v>
      </c>
      <c r="J12" s="12" t="n">
        <f aca="false">$D12*G12</f>
        <v>0</v>
      </c>
      <c r="K12" s="5"/>
    </row>
    <row r="13" customFormat="false" ht="15" hidden="false" customHeight="false" outlineLevel="0" collapsed="false">
      <c r="A13" s="9" t="n">
        <v>9</v>
      </c>
      <c r="B13" s="5" t="s">
        <v>64</v>
      </c>
      <c r="C13" s="9" t="s">
        <v>49</v>
      </c>
      <c r="D13" s="10"/>
      <c r="E13" s="11" t="n">
        <f aca="false">'Đầu vào'!B$11</f>
        <v>400</v>
      </c>
      <c r="F13" s="11" t="n">
        <f aca="false">'Đầu vào'!C$11</f>
        <v>150</v>
      </c>
      <c r="G13" s="11" t="n">
        <f aca="false">'Đầu vào'!D$11</f>
        <v>15</v>
      </c>
      <c r="H13" s="12" t="n">
        <f aca="false">$D13*E13</f>
        <v>0</v>
      </c>
      <c r="I13" s="12" t="n">
        <f aca="false">$D13*F13</f>
        <v>0</v>
      </c>
      <c r="J13" s="12" t="n">
        <f aca="false">$D13*G13</f>
        <v>0</v>
      </c>
      <c r="K13" s="5" t="s">
        <v>65</v>
      </c>
    </row>
    <row r="14" customFormat="false" ht="15" hidden="false" customHeight="false" outlineLevel="0" collapsed="false">
      <c r="A14" s="9" t="n">
        <v>10</v>
      </c>
      <c r="B14" s="5" t="s">
        <v>66</v>
      </c>
      <c r="C14" s="9" t="s">
        <v>63</v>
      </c>
      <c r="D14" s="10"/>
      <c r="E14" s="11" t="n">
        <f aca="false">'Đầu vào'!B$12</f>
        <v>8</v>
      </c>
      <c r="F14" s="11" t="n">
        <f aca="false">'Đầu vào'!C$12</f>
        <v>3</v>
      </c>
      <c r="G14" s="11" t="n">
        <f aca="false">'Đầu vào'!D$12</f>
        <v>0</v>
      </c>
      <c r="H14" s="12" t="n">
        <f aca="false">$D14*E14</f>
        <v>0</v>
      </c>
      <c r="I14" s="12" t="n">
        <f aca="false">$D14*F14</f>
        <v>0</v>
      </c>
      <c r="J14" s="12" t="n">
        <f aca="false">$D14*G14</f>
        <v>0</v>
      </c>
      <c r="K14" s="5"/>
    </row>
    <row r="15" customFormat="false" ht="15" hidden="false" customHeight="false" outlineLevel="0" collapsed="false">
      <c r="A15" s="9" t="n">
        <v>11</v>
      </c>
      <c r="B15" s="5" t="s">
        <v>67</v>
      </c>
      <c r="C15" s="9" t="s">
        <v>46</v>
      </c>
      <c r="D15" s="10"/>
      <c r="E15" s="11" t="n">
        <f aca="false">'Đầu vào'!B$13</f>
        <v>0</v>
      </c>
      <c r="F15" s="11" t="n">
        <f aca="false">'Đầu vào'!C$13</f>
        <v>1</v>
      </c>
      <c r="G15" s="11" t="n">
        <f aca="false">'Đầu vào'!D$13</f>
        <v>1</v>
      </c>
      <c r="H15" s="12" t="n">
        <f aca="false">$D15*E15</f>
        <v>0</v>
      </c>
      <c r="I15" s="12" t="n">
        <f aca="false">$D15*F15</f>
        <v>0</v>
      </c>
      <c r="J15" s="12" t="n">
        <f aca="false">$D15*G15</f>
        <v>0</v>
      </c>
      <c r="K15" s="5" t="s">
        <v>68</v>
      </c>
    </row>
    <row r="16" customFormat="false" ht="15" hidden="false" customHeight="false" outlineLevel="0" collapsed="false">
      <c r="A16" s="9" t="n">
        <v>12</v>
      </c>
      <c r="B16" s="5" t="s">
        <v>69</v>
      </c>
      <c r="C16" s="9" t="s">
        <v>46</v>
      </c>
      <c r="D16" s="10"/>
      <c r="E16" s="11" t="n">
        <f aca="false">'Đầu vào'!B$14</f>
        <v>0</v>
      </c>
      <c r="F16" s="11" t="n">
        <f aca="false">'Đầu vào'!C$14</f>
        <v>1</v>
      </c>
      <c r="G16" s="11" t="n">
        <f aca="false">'Đầu vào'!D$14</f>
        <v>1</v>
      </c>
      <c r="H16" s="12" t="n">
        <f aca="false">$D16*E16</f>
        <v>0</v>
      </c>
      <c r="I16" s="12" t="n">
        <f aca="false">$D16*F16</f>
        <v>0</v>
      </c>
      <c r="J16" s="12" t="n">
        <f aca="false">$D16*G16</f>
        <v>0</v>
      </c>
      <c r="K16" s="5"/>
    </row>
    <row r="17" customFormat="false" ht="15" hidden="false" customHeight="false" outlineLevel="0" collapsed="false">
      <c r="A17" s="9" t="n">
        <v>13</v>
      </c>
      <c r="B17" s="5" t="s">
        <v>70</v>
      </c>
      <c r="C17" s="9" t="s">
        <v>52</v>
      </c>
      <c r="D17" s="10"/>
      <c r="E17" s="11" t="n">
        <f aca="false">'Đầu vào'!$B$4*'Đầu vào'!B$9</f>
        <v>4500</v>
      </c>
      <c r="F17" s="11" t="n">
        <f aca="false">'Đầu vào'!$B$4*'Đầu vào'!C$9</f>
        <v>1500</v>
      </c>
      <c r="G17" s="11" t="n">
        <f aca="false">'Đầu vào'!$B$4*'Đầu vào'!D$9</f>
        <v>500</v>
      </c>
      <c r="H17" s="12" t="n">
        <f aca="false">$D17*E17</f>
        <v>0</v>
      </c>
      <c r="I17" s="12" t="n">
        <f aca="false">$D17*F17</f>
        <v>0</v>
      </c>
      <c r="J17" s="12" t="n">
        <f aca="false">$D17*G17</f>
        <v>0</v>
      </c>
      <c r="K17" s="5" t="s">
        <v>71</v>
      </c>
    </row>
    <row r="18" customFormat="false" ht="15" hidden="false" customHeight="false" outlineLevel="0" collapsed="false">
      <c r="A18" s="9" t="n">
        <v>14</v>
      </c>
      <c r="B18" s="5" t="s">
        <v>72</v>
      </c>
      <c r="C18" s="9" t="s">
        <v>73</v>
      </c>
      <c r="D18" s="10"/>
      <c r="E18" s="11" t="n">
        <f aca="false">'Đầu vào'!B$15</f>
        <v>60</v>
      </c>
      <c r="F18" s="11" t="n">
        <f aca="false">'Đầu vào'!C$15</f>
        <v>40</v>
      </c>
      <c r="G18" s="11" t="n">
        <f aca="false">'Đầu vào'!D$15</f>
        <v>30</v>
      </c>
      <c r="H18" s="12" t="n">
        <f aca="false">$D18*E18</f>
        <v>0</v>
      </c>
      <c r="I18" s="12" t="n">
        <f aca="false">$D18*F18</f>
        <v>0</v>
      </c>
      <c r="J18" s="12" t="n">
        <f aca="false">$D18*G18</f>
        <v>0</v>
      </c>
      <c r="K18" s="5" t="s">
        <v>74</v>
      </c>
    </row>
    <row r="19" customFormat="false" ht="15" hidden="false" customHeight="false" outlineLevel="0" collapsed="false">
      <c r="B19" s="13" t="s">
        <v>75</v>
      </c>
      <c r="H19" s="14" t="n">
        <f aca="false">SUM(H5:H18)</f>
        <v>0</v>
      </c>
      <c r="I19" s="14" t="n">
        <f aca="false">SUM(I5:I18)</f>
        <v>0</v>
      </c>
      <c r="J19" s="14" t="n">
        <f aca="false">SUM(J5:J18)</f>
        <v>0</v>
      </c>
    </row>
    <row r="20" customFormat="false" ht="15" hidden="false" customHeight="false" outlineLevel="0" collapsed="false">
      <c r="B20" s="5" t="s">
        <v>76</v>
      </c>
      <c r="H20" s="12" t="n">
        <f aca="false">IF('Đầu vào'!$B$4&gt;0,H19/'Đầu vào'!$B$4,0)</f>
        <v>0</v>
      </c>
      <c r="I20" s="12" t="n">
        <f aca="false">IF('Đầu vào'!$B$4&gt;0,I19/'Đầu vào'!$B$4,0)</f>
        <v>0</v>
      </c>
      <c r="J20" s="12" t="n">
        <f aca="false">IF('Đầu vào'!$B$4&gt;0,J19/'Đầu vào'!$B$4,0)</f>
        <v>0</v>
      </c>
    </row>
    <row r="21" customFormat="false" ht="15" hidden="false" customHeight="false" outlineLevel="0" collapsed="false">
      <c r="B21" s="5" t="s">
        <v>77</v>
      </c>
      <c r="H21" s="12" t="n">
        <f aca="false">'Đầu vào'!B$16*(H19-H5)</f>
        <v>0</v>
      </c>
      <c r="I21" s="12" t="n">
        <f aca="false">'Đầu vào'!C$16*(I19-I5)</f>
        <v>0</v>
      </c>
      <c r="J21" s="12" t="n">
        <f aca="false">'Đầu vào'!D$16*(J19-J5)</f>
        <v>0</v>
      </c>
    </row>
    <row r="22" customFormat="false" ht="15" hidden="false" customHeight="false" outlineLevel="0" collapsed="false">
      <c r="B22" s="13" t="s">
        <v>78</v>
      </c>
      <c r="H22" s="14" t="n">
        <f aca="false">H19+H21</f>
        <v>0</v>
      </c>
      <c r="I22" s="14" t="n">
        <f aca="false">I19+I21</f>
        <v>0</v>
      </c>
      <c r="J22" s="14" t="n">
        <f aca="false">J19+J21</f>
        <v>0</v>
      </c>
    </row>
    <row r="24" customFormat="false" ht="15" hidden="false" customHeight="false" outlineLevel="0" collapsed="false">
      <c r="B24" s="8" t="s">
        <v>79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2026-10-27T09:52:48Z</dcterms:created>
  <dc:creator>openpyxl</dc:creator>
  <dc:description/>
  <dc:language>en-US</dc:language>
  <cp:lastModifiedBy/>
  <dcterms:modified xsi:type="dcterms:W3CDTF">2026-10-27T09:52:48Z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